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80" yWindow="410" windowWidth="15480" windowHeight="7610" tabRatio="807" activeTab="2"/>
  </bookViews>
  <sheets>
    <sheet name="HOME" sheetId="56" r:id="rId1"/>
    <sheet name="ANGKET" sheetId="28" r:id="rId2"/>
    <sheet name="ENTRI" sheetId="1" r:id="rId3"/>
    <sheet name="PROFIL LINTAS" sheetId="55" r:id="rId4"/>
    <sheet name="PROFIL TIAP KLS" sheetId="65" r:id="rId5"/>
    <sheet name="PROFIL KONSELI" sheetId="64" r:id="rId6"/>
    <sheet name="DESKRIPSI KEBTH AKPD" sheetId="26" r:id="rId7"/>
    <sheet name="DESKRIPSI KEB SARANA" sheetId="54" r:id="rId8"/>
    <sheet name="Sheet1" sheetId="67" r:id="rId9"/>
    <sheet name="RUMUSAN TUJUAN" sheetId="37" r:id="rId10"/>
    <sheet name="KOMPONEN " sheetId="63" r:id="rId11"/>
    <sheet name="PENGEMB TEMA" sheetId="61" r:id="rId12"/>
    <sheet name="ACTION PLAN" sheetId="38" r:id="rId13"/>
    <sheet name="JADWAL KEGIATAN" sheetId="53" r:id="rId14"/>
    <sheet name="PROMES (GANJIL)" sheetId="50" r:id="rId15"/>
    <sheet name="PROMES (GENAP)" sheetId="52" r:id="rId16"/>
    <sheet name="RPL KLASIKAL" sheetId="57" r:id="rId17"/>
    <sheet name="RPL KELOMPOK" sheetId="58" r:id="rId18"/>
    <sheet name="RPL INDIVIDUAL" sheetId="59" r:id="rId19"/>
    <sheet name="RPL KELAS BESAR" sheetId="60" r:id="rId20"/>
    <sheet name="AKPD" sheetId="62" r:id="rId21"/>
    <sheet name="Analisis1" sheetId="16" r:id="rId22"/>
    <sheet name="Analisis 2" sheetId="17" r:id="rId23"/>
    <sheet name="Hasil Analisis_2" sheetId="42" r:id="rId24"/>
    <sheet name="Hasil Analisis_1" sheetId="7" r:id="rId25"/>
    <sheet name="help" sheetId="66" r:id="rId26"/>
  </sheets>
  <definedNames>
    <definedName name="_xlnm._FilterDatabase" localSheetId="24" hidden="1">'Hasil Analisis_1'!$A$4:$H$54</definedName>
    <definedName name="_xlnm._FilterDatabase" localSheetId="23" hidden="1">'Hasil Analisis_2'!$A$4:$G$54</definedName>
    <definedName name="analisis1">Analisis1!$B$44:$AY$45</definedName>
    <definedName name="hasilangket">ENTRI!$G$290:$BD$292</definedName>
    <definedName name="_xlnm.Print_Area" localSheetId="13">'JADWAL KEGIATAN'!$A$1:$BF$51</definedName>
    <definedName name="_xlnm.Print_Titles" localSheetId="1">ANGKET!$15:$15</definedName>
    <definedName name="_xlnm.Print_Titles" localSheetId="6">'DESKRIPSI KEBTH AKPD'!$7:$7</definedName>
    <definedName name="_xlnm.Print_Titles" localSheetId="13">'JADWAL KEGIATAN'!$5:$6</definedName>
    <definedName name="_xlnm.Print_Titles" localSheetId="10">'KOMPONEN '!$7:$7</definedName>
    <definedName name="_xlnm.Print_Titles" localSheetId="3">'PROFIL LINTAS'!$6:$7</definedName>
    <definedName name="_xlnm.Print_Titles" localSheetId="14">'PROMES (GANJIL)'!$5:$6</definedName>
    <definedName name="_xlnm.Print_Titles" localSheetId="15">'PROMES (GENAP)'!$5:$6</definedName>
    <definedName name="_xlnm.Print_Titles" localSheetId="9">'RUMUSAN TUJUAN'!$6:$6</definedName>
  </definedNames>
  <calcPr calcId="144525"/>
</workbook>
</file>

<file path=xl/calcChain.xml><?xml version="1.0" encoding="utf-8"?>
<calcChain xmlns="http://schemas.openxmlformats.org/spreadsheetml/2006/main">
  <c r="A3" i="57" l="1"/>
  <c r="A4" i="57"/>
  <c r="B65" i="57"/>
  <c r="B66" i="57"/>
  <c r="B7" i="37"/>
  <c r="C44" i="16" l="1"/>
  <c r="D44" i="16" s="1"/>
  <c r="E44" i="16" s="1"/>
  <c r="F44" i="16" s="1"/>
  <c r="G44" i="16" s="1"/>
  <c r="H44" i="16" s="1"/>
  <c r="I44" i="16" s="1"/>
  <c r="J44" i="16" s="1"/>
  <c r="K44" i="16" s="1"/>
  <c r="L44" i="16" s="1"/>
  <c r="M44" i="16" s="1"/>
  <c r="N44" i="16" s="1"/>
  <c r="O44" i="16" s="1"/>
  <c r="P44" i="16" s="1"/>
  <c r="Q44" i="16" s="1"/>
  <c r="R44" i="16" s="1"/>
  <c r="S44" i="16" s="1"/>
  <c r="T44" i="16" s="1"/>
  <c r="U44" i="16" s="1"/>
  <c r="V44" i="16" s="1"/>
  <c r="W44" i="16" s="1"/>
  <c r="X44" i="16" s="1"/>
  <c r="Y44" i="16" s="1"/>
  <c r="Z44" i="16" s="1"/>
  <c r="AA44" i="16" s="1"/>
  <c r="AB44" i="16" s="1"/>
  <c r="AC44" i="16" s="1"/>
  <c r="AD44" i="16" s="1"/>
  <c r="AE44" i="16" s="1"/>
  <c r="AF44" i="16" s="1"/>
  <c r="AG44" i="16" s="1"/>
  <c r="AH44" i="16" s="1"/>
  <c r="AI44" i="16" s="1"/>
  <c r="AJ44" i="16" s="1"/>
  <c r="AK44" i="16" s="1"/>
  <c r="AL44" i="16" s="1"/>
  <c r="AM44" i="16" s="1"/>
  <c r="AN44" i="16" s="1"/>
  <c r="AO44" i="16" s="1"/>
  <c r="AP44" i="16" s="1"/>
  <c r="AQ44" i="16" s="1"/>
  <c r="AR44" i="16" s="1"/>
  <c r="AS44" i="16" s="1"/>
  <c r="AT44" i="16" s="1"/>
  <c r="AU44" i="16" s="1"/>
  <c r="AV44" i="16" s="1"/>
  <c r="AW44" i="16" s="1"/>
  <c r="AX44" i="16" s="1"/>
  <c r="AY44" i="16" s="1"/>
  <c r="A5" i="16"/>
  <c r="B5" i="16"/>
  <c r="C5" i="16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T5" i="16"/>
  <c r="U5" i="16"/>
  <c r="V5" i="16"/>
  <c r="W5" i="16"/>
  <c r="X5" i="16"/>
  <c r="Y5" i="16"/>
  <c r="Z5" i="16"/>
  <c r="AA5" i="16"/>
  <c r="AB5" i="16"/>
  <c r="AC5" i="16"/>
  <c r="AD5" i="16"/>
  <c r="AE5" i="16"/>
  <c r="AF5" i="16"/>
  <c r="AG5" i="16"/>
  <c r="AH5" i="16"/>
  <c r="AI5" i="16"/>
  <c r="AJ5" i="16"/>
  <c r="AK5" i="16"/>
  <c r="AL5" i="16"/>
  <c r="AM5" i="16"/>
  <c r="AN5" i="16"/>
  <c r="AO5" i="16"/>
  <c r="AP5" i="16"/>
  <c r="AQ5" i="16"/>
  <c r="AR5" i="16"/>
  <c r="AS5" i="16"/>
  <c r="AT5" i="16"/>
  <c r="AU5" i="16"/>
  <c r="AV5" i="16"/>
  <c r="AW5" i="16"/>
  <c r="AX5" i="16"/>
  <c r="AY5" i="16"/>
  <c r="A6" i="16"/>
  <c r="B6" i="16"/>
  <c r="C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X6" i="16"/>
  <c r="Y6" i="16"/>
  <c r="Z6" i="16"/>
  <c r="AA6" i="16"/>
  <c r="AB6" i="16"/>
  <c r="AC6" i="16"/>
  <c r="AD6" i="16"/>
  <c r="AE6" i="16"/>
  <c r="AF6" i="16"/>
  <c r="AG6" i="16"/>
  <c r="AH6" i="16"/>
  <c r="AI6" i="16"/>
  <c r="AJ6" i="16"/>
  <c r="AK6" i="16"/>
  <c r="AL6" i="16"/>
  <c r="AM6" i="16"/>
  <c r="AN6" i="16"/>
  <c r="AO6" i="16"/>
  <c r="AP6" i="16"/>
  <c r="AQ6" i="16"/>
  <c r="AR6" i="16"/>
  <c r="AS6" i="16"/>
  <c r="AT6" i="16"/>
  <c r="AU6" i="16"/>
  <c r="AV6" i="16"/>
  <c r="AW6" i="16"/>
  <c r="AX6" i="16"/>
  <c r="AY6" i="16"/>
  <c r="A7" i="16"/>
  <c r="B7" i="16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X7" i="16"/>
  <c r="Y7" i="16"/>
  <c r="Z7" i="16"/>
  <c r="AA7" i="16"/>
  <c r="AB7" i="16"/>
  <c r="AC7" i="16"/>
  <c r="AD7" i="16"/>
  <c r="AE7" i="16"/>
  <c r="AF7" i="16"/>
  <c r="AG7" i="16"/>
  <c r="AH7" i="16"/>
  <c r="AI7" i="16"/>
  <c r="AJ7" i="16"/>
  <c r="AK7" i="16"/>
  <c r="AL7" i="16"/>
  <c r="AM7" i="16"/>
  <c r="AN7" i="16"/>
  <c r="AO7" i="16"/>
  <c r="AP7" i="16"/>
  <c r="AQ7" i="16"/>
  <c r="AR7" i="16"/>
  <c r="AS7" i="16"/>
  <c r="AT7" i="16"/>
  <c r="AU7" i="16"/>
  <c r="AV7" i="16"/>
  <c r="AW7" i="16"/>
  <c r="AX7" i="16"/>
  <c r="AY7" i="16"/>
  <c r="A8" i="16"/>
  <c r="B8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X8" i="16"/>
  <c r="Y8" i="16"/>
  <c r="Z8" i="16"/>
  <c r="AA8" i="16"/>
  <c r="AB8" i="16"/>
  <c r="AC8" i="16"/>
  <c r="AD8" i="16"/>
  <c r="AE8" i="16"/>
  <c r="AF8" i="16"/>
  <c r="AG8" i="16"/>
  <c r="AH8" i="16"/>
  <c r="AI8" i="16"/>
  <c r="AJ8" i="16"/>
  <c r="AK8" i="16"/>
  <c r="AL8" i="16"/>
  <c r="AM8" i="16"/>
  <c r="AN8" i="16"/>
  <c r="AO8" i="16"/>
  <c r="AP8" i="16"/>
  <c r="AQ8" i="16"/>
  <c r="AR8" i="16"/>
  <c r="AS8" i="16"/>
  <c r="AT8" i="16"/>
  <c r="AU8" i="16"/>
  <c r="AV8" i="16"/>
  <c r="AW8" i="16"/>
  <c r="AX8" i="16"/>
  <c r="AY8" i="16"/>
  <c r="A9" i="16"/>
  <c r="B9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X9" i="16"/>
  <c r="Y9" i="16"/>
  <c r="Z9" i="16"/>
  <c r="AA9" i="16"/>
  <c r="AB9" i="16"/>
  <c r="AC9" i="16"/>
  <c r="AD9" i="16"/>
  <c r="AE9" i="16"/>
  <c r="AF9" i="16"/>
  <c r="AG9" i="16"/>
  <c r="AH9" i="16"/>
  <c r="AI9" i="16"/>
  <c r="AJ9" i="16"/>
  <c r="AK9" i="16"/>
  <c r="AL9" i="16"/>
  <c r="AM9" i="16"/>
  <c r="AN9" i="16"/>
  <c r="AO9" i="16"/>
  <c r="AP9" i="16"/>
  <c r="AQ9" i="16"/>
  <c r="AR9" i="16"/>
  <c r="AS9" i="16"/>
  <c r="AT9" i="16"/>
  <c r="AU9" i="16"/>
  <c r="AV9" i="16"/>
  <c r="AW9" i="16"/>
  <c r="AX9" i="16"/>
  <c r="AY9" i="16"/>
  <c r="A10" i="16"/>
  <c r="C10" i="16" s="1"/>
  <c r="B10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T10" i="16"/>
  <c r="U10" i="16"/>
  <c r="V10" i="16"/>
  <c r="W10" i="16"/>
  <c r="X10" i="16"/>
  <c r="Y10" i="16"/>
  <c r="Z10" i="16"/>
  <c r="AA10" i="16"/>
  <c r="AB10" i="16"/>
  <c r="AC10" i="16"/>
  <c r="AD10" i="16"/>
  <c r="AE10" i="16"/>
  <c r="AF10" i="16"/>
  <c r="AG10" i="16"/>
  <c r="AH10" i="16"/>
  <c r="AI10" i="16"/>
  <c r="AJ10" i="16"/>
  <c r="AK10" i="16"/>
  <c r="AL10" i="16"/>
  <c r="AM10" i="16"/>
  <c r="AN10" i="16"/>
  <c r="AO10" i="16"/>
  <c r="AP10" i="16"/>
  <c r="AQ10" i="16"/>
  <c r="AR10" i="16"/>
  <c r="AS10" i="16"/>
  <c r="AT10" i="16"/>
  <c r="AU10" i="16"/>
  <c r="AV10" i="16"/>
  <c r="AW10" i="16"/>
  <c r="AX10" i="16"/>
  <c r="AY10" i="16"/>
  <c r="A11" i="16"/>
  <c r="B11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X11" i="16"/>
  <c r="Y11" i="16"/>
  <c r="Z11" i="16"/>
  <c r="AA11" i="16"/>
  <c r="AB11" i="16"/>
  <c r="AC11" i="16"/>
  <c r="AD11" i="16"/>
  <c r="AE11" i="16"/>
  <c r="AF11" i="16"/>
  <c r="AG11" i="16"/>
  <c r="AH11" i="16"/>
  <c r="AI11" i="16"/>
  <c r="AJ11" i="16"/>
  <c r="AK11" i="16"/>
  <c r="AL11" i="16"/>
  <c r="AM11" i="16"/>
  <c r="AN11" i="16"/>
  <c r="AO11" i="16"/>
  <c r="AP11" i="16"/>
  <c r="AQ11" i="16"/>
  <c r="AR11" i="16"/>
  <c r="AS11" i="16"/>
  <c r="AT11" i="16"/>
  <c r="AU11" i="16"/>
  <c r="AV11" i="16"/>
  <c r="AW11" i="16"/>
  <c r="AX11" i="16"/>
  <c r="AY11" i="16"/>
  <c r="A12" i="16"/>
  <c r="B12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X12" i="16"/>
  <c r="Y12" i="16"/>
  <c r="Z12" i="16"/>
  <c r="AA12" i="16"/>
  <c r="AB12" i="16"/>
  <c r="AC12" i="16"/>
  <c r="AD12" i="16"/>
  <c r="AE12" i="16"/>
  <c r="AF12" i="16"/>
  <c r="AG12" i="16"/>
  <c r="AH12" i="16"/>
  <c r="AI12" i="16"/>
  <c r="AJ12" i="16"/>
  <c r="AK12" i="16"/>
  <c r="AL12" i="16"/>
  <c r="AM12" i="16"/>
  <c r="AN12" i="16"/>
  <c r="AO12" i="16"/>
  <c r="AP12" i="16"/>
  <c r="AQ12" i="16"/>
  <c r="AR12" i="16"/>
  <c r="AS12" i="16"/>
  <c r="AT12" i="16"/>
  <c r="AU12" i="16"/>
  <c r="AV12" i="16"/>
  <c r="AW12" i="16"/>
  <c r="AX12" i="16"/>
  <c r="AY12" i="16"/>
  <c r="A13" i="16"/>
  <c r="H13" i="16" s="1"/>
  <c r="C13" i="16"/>
  <c r="D13" i="16"/>
  <c r="E13" i="16"/>
  <c r="F13" i="16"/>
  <c r="G13" i="16"/>
  <c r="I13" i="16"/>
  <c r="K13" i="16"/>
  <c r="M13" i="16"/>
  <c r="N13" i="16"/>
  <c r="O13" i="16"/>
  <c r="P13" i="16"/>
  <c r="Q13" i="16"/>
  <c r="R13" i="16"/>
  <c r="S13" i="16"/>
  <c r="T13" i="16"/>
  <c r="U13" i="16"/>
  <c r="W13" i="16"/>
  <c r="Y13" i="16"/>
  <c r="AA13" i="16"/>
  <c r="AB13" i="16"/>
  <c r="AC13" i="16"/>
  <c r="AD13" i="16"/>
  <c r="AE13" i="16"/>
  <c r="AF13" i="16"/>
  <c r="AG13" i="16"/>
  <c r="AH13" i="16"/>
  <c r="AI13" i="16"/>
  <c r="AJ13" i="16"/>
  <c r="AK13" i="16"/>
  <c r="AM13" i="16"/>
  <c r="AN13" i="16"/>
  <c r="AO13" i="16"/>
  <c r="AP13" i="16"/>
  <c r="AQ13" i="16"/>
  <c r="AR13" i="16"/>
  <c r="AS13" i="16"/>
  <c r="AT13" i="16"/>
  <c r="AU13" i="16"/>
  <c r="AV13" i="16"/>
  <c r="AW13" i="16"/>
  <c r="AX13" i="16"/>
  <c r="AY13" i="16"/>
  <c r="A14" i="16"/>
  <c r="B14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X14" i="16"/>
  <c r="Y14" i="16"/>
  <c r="Z14" i="16"/>
  <c r="AA14" i="16"/>
  <c r="AB14" i="16"/>
  <c r="AC14" i="16"/>
  <c r="AD14" i="16"/>
  <c r="AE14" i="16"/>
  <c r="AF14" i="16"/>
  <c r="AG14" i="16"/>
  <c r="AH14" i="16"/>
  <c r="AI14" i="16"/>
  <c r="AJ14" i="16"/>
  <c r="AK14" i="16"/>
  <c r="AL14" i="16"/>
  <c r="AM14" i="16"/>
  <c r="AN14" i="16"/>
  <c r="AO14" i="16"/>
  <c r="AP14" i="16"/>
  <c r="AQ14" i="16"/>
  <c r="AR14" i="16"/>
  <c r="AS14" i="16"/>
  <c r="AT14" i="16"/>
  <c r="AU14" i="16"/>
  <c r="AV14" i="16"/>
  <c r="AW14" i="16"/>
  <c r="AX14" i="16"/>
  <c r="AY14" i="16"/>
  <c r="A15" i="16"/>
  <c r="B15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X15" i="16"/>
  <c r="Y15" i="16"/>
  <c r="Z15" i="16"/>
  <c r="AA15" i="16"/>
  <c r="AB15" i="16"/>
  <c r="AC15" i="16"/>
  <c r="AD15" i="16"/>
  <c r="AE15" i="16"/>
  <c r="AF15" i="16"/>
  <c r="AG15" i="16"/>
  <c r="AH15" i="16"/>
  <c r="AI15" i="16"/>
  <c r="AJ15" i="16"/>
  <c r="AK15" i="16"/>
  <c r="AL15" i="16"/>
  <c r="AM15" i="16"/>
  <c r="AN15" i="16"/>
  <c r="AO15" i="16"/>
  <c r="AP15" i="16"/>
  <c r="AQ15" i="16"/>
  <c r="AR15" i="16"/>
  <c r="AS15" i="16"/>
  <c r="AT15" i="16"/>
  <c r="AU15" i="16"/>
  <c r="AV15" i="16"/>
  <c r="AW15" i="16"/>
  <c r="AX15" i="16"/>
  <c r="AY15" i="16"/>
  <c r="A16" i="16"/>
  <c r="B16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X16" i="16"/>
  <c r="Y16" i="16"/>
  <c r="Z16" i="16"/>
  <c r="AA16" i="16"/>
  <c r="AB16" i="16"/>
  <c r="AC16" i="16"/>
  <c r="AD16" i="16"/>
  <c r="AE16" i="16"/>
  <c r="AF16" i="16"/>
  <c r="AG16" i="16"/>
  <c r="AH16" i="16"/>
  <c r="AI16" i="16"/>
  <c r="AJ16" i="16"/>
  <c r="AK16" i="16"/>
  <c r="AL16" i="16"/>
  <c r="AM16" i="16"/>
  <c r="AN16" i="16"/>
  <c r="AO16" i="16"/>
  <c r="AP16" i="16"/>
  <c r="AQ16" i="16"/>
  <c r="AR16" i="16"/>
  <c r="AS16" i="16"/>
  <c r="AT16" i="16"/>
  <c r="AU16" i="16"/>
  <c r="AV16" i="16"/>
  <c r="AW16" i="16"/>
  <c r="AX16" i="16"/>
  <c r="AY16" i="16"/>
  <c r="A17" i="16"/>
  <c r="B17" i="16"/>
  <c r="C17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T17" i="16"/>
  <c r="U17" i="16"/>
  <c r="V17" i="16"/>
  <c r="W17" i="16"/>
  <c r="X17" i="16"/>
  <c r="Y17" i="16"/>
  <c r="Z17" i="16"/>
  <c r="AA17" i="16"/>
  <c r="AB17" i="16"/>
  <c r="AC17" i="16"/>
  <c r="AD17" i="16"/>
  <c r="AE17" i="16"/>
  <c r="AF17" i="16"/>
  <c r="AG17" i="16"/>
  <c r="AH17" i="16"/>
  <c r="AI17" i="16"/>
  <c r="AJ17" i="16"/>
  <c r="AK17" i="16"/>
  <c r="AL17" i="16"/>
  <c r="AM17" i="16"/>
  <c r="AN17" i="16"/>
  <c r="AO17" i="16"/>
  <c r="AP17" i="16"/>
  <c r="AQ17" i="16"/>
  <c r="AR17" i="16"/>
  <c r="AS17" i="16"/>
  <c r="AT17" i="16"/>
  <c r="AU17" i="16"/>
  <c r="AV17" i="16"/>
  <c r="AW17" i="16"/>
  <c r="AX17" i="16"/>
  <c r="AY17" i="16"/>
  <c r="A18" i="16"/>
  <c r="B18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X18" i="16"/>
  <c r="Y18" i="16"/>
  <c r="Z18" i="16"/>
  <c r="AA18" i="16"/>
  <c r="AB18" i="16"/>
  <c r="AC18" i="16"/>
  <c r="AD18" i="16"/>
  <c r="AE18" i="16"/>
  <c r="AF18" i="16"/>
  <c r="AG18" i="16"/>
  <c r="AH18" i="16"/>
  <c r="AI18" i="16"/>
  <c r="AJ18" i="16"/>
  <c r="AK18" i="16"/>
  <c r="AL18" i="16"/>
  <c r="AM18" i="16"/>
  <c r="AN18" i="16"/>
  <c r="AO18" i="16"/>
  <c r="AP18" i="16"/>
  <c r="AQ18" i="16"/>
  <c r="AR18" i="16"/>
  <c r="AS18" i="16"/>
  <c r="AT18" i="16"/>
  <c r="AU18" i="16"/>
  <c r="AV18" i="16"/>
  <c r="AW18" i="16"/>
  <c r="AX18" i="16"/>
  <c r="AY18" i="16"/>
  <c r="A19" i="16"/>
  <c r="B19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X19" i="16"/>
  <c r="Y19" i="16"/>
  <c r="Z19" i="16"/>
  <c r="AA19" i="16"/>
  <c r="AB19" i="16"/>
  <c r="AC19" i="16"/>
  <c r="AD19" i="16"/>
  <c r="AE19" i="16"/>
  <c r="AF19" i="16"/>
  <c r="AG19" i="16"/>
  <c r="AH19" i="16"/>
  <c r="AI19" i="16"/>
  <c r="AJ19" i="16"/>
  <c r="AK19" i="16"/>
  <c r="AL19" i="16"/>
  <c r="AM19" i="16"/>
  <c r="AN19" i="16"/>
  <c r="AO19" i="16"/>
  <c r="AP19" i="16"/>
  <c r="AQ19" i="16"/>
  <c r="AR19" i="16"/>
  <c r="AS19" i="16"/>
  <c r="AT19" i="16"/>
  <c r="AU19" i="16"/>
  <c r="AV19" i="16"/>
  <c r="AW19" i="16"/>
  <c r="AX19" i="16"/>
  <c r="AY19" i="16"/>
  <c r="A20" i="16"/>
  <c r="B20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X20" i="16"/>
  <c r="Y20" i="16"/>
  <c r="Z20" i="16"/>
  <c r="AA20" i="16"/>
  <c r="AB20" i="16"/>
  <c r="AC20" i="16"/>
  <c r="AD20" i="16"/>
  <c r="AE20" i="16"/>
  <c r="AF20" i="16"/>
  <c r="AG20" i="16"/>
  <c r="AH20" i="16"/>
  <c r="AI20" i="16"/>
  <c r="AJ20" i="16"/>
  <c r="AK20" i="16"/>
  <c r="AL20" i="16"/>
  <c r="AM20" i="16"/>
  <c r="AN20" i="16"/>
  <c r="AO20" i="16"/>
  <c r="AP20" i="16"/>
  <c r="AQ20" i="16"/>
  <c r="AR20" i="16"/>
  <c r="AS20" i="16"/>
  <c r="AT20" i="16"/>
  <c r="AU20" i="16"/>
  <c r="AV20" i="16"/>
  <c r="AW20" i="16"/>
  <c r="AX20" i="16"/>
  <c r="AY20" i="16"/>
  <c r="A21" i="16"/>
  <c r="B21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T21" i="16"/>
  <c r="U21" i="16"/>
  <c r="V21" i="16"/>
  <c r="W21" i="16"/>
  <c r="X21" i="16"/>
  <c r="Y21" i="16"/>
  <c r="Z21" i="16"/>
  <c r="AA21" i="16"/>
  <c r="AB21" i="16"/>
  <c r="AC21" i="16"/>
  <c r="AD21" i="16"/>
  <c r="AE21" i="16"/>
  <c r="AF21" i="16"/>
  <c r="AG21" i="16"/>
  <c r="AH21" i="16"/>
  <c r="AI21" i="16"/>
  <c r="AJ21" i="16"/>
  <c r="AK21" i="16"/>
  <c r="AL21" i="16"/>
  <c r="AM21" i="16"/>
  <c r="AN21" i="16"/>
  <c r="AO21" i="16"/>
  <c r="AP21" i="16"/>
  <c r="AQ21" i="16"/>
  <c r="AR21" i="16"/>
  <c r="AS21" i="16"/>
  <c r="AT21" i="16"/>
  <c r="AU21" i="16"/>
  <c r="AV21" i="16"/>
  <c r="AW21" i="16"/>
  <c r="AX21" i="16"/>
  <c r="AY21" i="16"/>
  <c r="A22" i="16"/>
  <c r="B22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X22" i="16"/>
  <c r="Y22" i="16"/>
  <c r="Z22" i="16"/>
  <c r="AA22" i="16"/>
  <c r="AB22" i="16"/>
  <c r="AC22" i="16"/>
  <c r="AD22" i="16"/>
  <c r="AE22" i="16"/>
  <c r="AF22" i="16"/>
  <c r="AG22" i="16"/>
  <c r="AH22" i="16"/>
  <c r="AI22" i="16"/>
  <c r="AJ22" i="16"/>
  <c r="AK22" i="16"/>
  <c r="AL22" i="16"/>
  <c r="AM22" i="16"/>
  <c r="AN22" i="16"/>
  <c r="AO22" i="16"/>
  <c r="AP22" i="16"/>
  <c r="AQ22" i="16"/>
  <c r="AR22" i="16"/>
  <c r="AS22" i="16"/>
  <c r="AT22" i="16"/>
  <c r="AU22" i="16"/>
  <c r="AV22" i="16"/>
  <c r="AW22" i="16"/>
  <c r="AX22" i="16"/>
  <c r="AY22" i="16"/>
  <c r="A23" i="16"/>
  <c r="B23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X23" i="16"/>
  <c r="Y23" i="16"/>
  <c r="Z23" i="16"/>
  <c r="AA23" i="16"/>
  <c r="AB23" i="16"/>
  <c r="AC23" i="16"/>
  <c r="AD23" i="16"/>
  <c r="AE23" i="16"/>
  <c r="AF23" i="16"/>
  <c r="AG23" i="16"/>
  <c r="AH23" i="16"/>
  <c r="AI23" i="16"/>
  <c r="AJ23" i="16"/>
  <c r="AK23" i="16"/>
  <c r="AL23" i="16"/>
  <c r="AM23" i="16"/>
  <c r="AN23" i="16"/>
  <c r="AO23" i="16"/>
  <c r="AP23" i="16"/>
  <c r="AQ23" i="16"/>
  <c r="AR23" i="16"/>
  <c r="AS23" i="16"/>
  <c r="AT23" i="16"/>
  <c r="AU23" i="16"/>
  <c r="AV23" i="16"/>
  <c r="AW23" i="16"/>
  <c r="AX23" i="16"/>
  <c r="AY23" i="16"/>
  <c r="A24" i="16"/>
  <c r="B24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U24" i="16"/>
  <c r="V24" i="16"/>
  <c r="W24" i="16"/>
  <c r="X24" i="16"/>
  <c r="Y24" i="16"/>
  <c r="Z24" i="16"/>
  <c r="AA24" i="16"/>
  <c r="AB24" i="16"/>
  <c r="AC24" i="16"/>
  <c r="AD24" i="16"/>
  <c r="AE24" i="16"/>
  <c r="AF24" i="16"/>
  <c r="AG24" i="16"/>
  <c r="AH24" i="16"/>
  <c r="AI24" i="16"/>
  <c r="AJ24" i="16"/>
  <c r="AK24" i="16"/>
  <c r="AL24" i="16"/>
  <c r="AM24" i="16"/>
  <c r="AN24" i="16"/>
  <c r="AO24" i="16"/>
  <c r="AP24" i="16"/>
  <c r="AQ24" i="16"/>
  <c r="AR24" i="16"/>
  <c r="AS24" i="16"/>
  <c r="AT24" i="16"/>
  <c r="AU24" i="16"/>
  <c r="AV24" i="16"/>
  <c r="AW24" i="16"/>
  <c r="AX24" i="16"/>
  <c r="AY24" i="16"/>
  <c r="A25" i="16"/>
  <c r="B25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U25" i="16"/>
  <c r="V25" i="16"/>
  <c r="W25" i="16"/>
  <c r="X25" i="16"/>
  <c r="Y25" i="16"/>
  <c r="Z25" i="16"/>
  <c r="AA25" i="16"/>
  <c r="AB25" i="16"/>
  <c r="AC25" i="16"/>
  <c r="AD25" i="16"/>
  <c r="AE25" i="16"/>
  <c r="AF25" i="16"/>
  <c r="AG25" i="16"/>
  <c r="AH25" i="16"/>
  <c r="AI25" i="16"/>
  <c r="AJ25" i="16"/>
  <c r="AK25" i="16"/>
  <c r="AL25" i="16"/>
  <c r="AM25" i="16"/>
  <c r="AN25" i="16"/>
  <c r="AO25" i="16"/>
  <c r="AP25" i="16"/>
  <c r="AQ25" i="16"/>
  <c r="AR25" i="16"/>
  <c r="AS25" i="16"/>
  <c r="AT25" i="16"/>
  <c r="AU25" i="16"/>
  <c r="AV25" i="16"/>
  <c r="AW25" i="16"/>
  <c r="AX25" i="16"/>
  <c r="AY25" i="16"/>
  <c r="A26" i="16"/>
  <c r="B26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R26" i="16"/>
  <c r="S26" i="16"/>
  <c r="T26" i="16"/>
  <c r="U26" i="16"/>
  <c r="V26" i="16"/>
  <c r="W26" i="16"/>
  <c r="X26" i="16"/>
  <c r="Y26" i="16"/>
  <c r="Z26" i="16"/>
  <c r="AA26" i="16"/>
  <c r="AB26" i="16"/>
  <c r="AC26" i="16"/>
  <c r="AD26" i="16"/>
  <c r="AE26" i="16"/>
  <c r="AF26" i="16"/>
  <c r="AG26" i="16"/>
  <c r="AH26" i="16"/>
  <c r="AI26" i="16"/>
  <c r="AJ26" i="16"/>
  <c r="AK26" i="16"/>
  <c r="AL26" i="16"/>
  <c r="AM26" i="16"/>
  <c r="AN26" i="16"/>
  <c r="AO26" i="16"/>
  <c r="AP26" i="16"/>
  <c r="AQ26" i="16"/>
  <c r="AR26" i="16"/>
  <c r="AS26" i="16"/>
  <c r="AT26" i="16"/>
  <c r="AU26" i="16"/>
  <c r="AV26" i="16"/>
  <c r="AW26" i="16"/>
  <c r="AX26" i="16"/>
  <c r="AY26" i="16"/>
  <c r="A27" i="16"/>
  <c r="B27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T27" i="16"/>
  <c r="U27" i="16"/>
  <c r="V27" i="16"/>
  <c r="W27" i="16"/>
  <c r="X27" i="16"/>
  <c r="Y27" i="16"/>
  <c r="Z27" i="16"/>
  <c r="AA27" i="16"/>
  <c r="AB27" i="16"/>
  <c r="AC27" i="16"/>
  <c r="AD27" i="16"/>
  <c r="AE27" i="16"/>
  <c r="AF27" i="16"/>
  <c r="AG27" i="16"/>
  <c r="AH27" i="16"/>
  <c r="AI27" i="16"/>
  <c r="AJ27" i="16"/>
  <c r="AK27" i="16"/>
  <c r="AL27" i="16"/>
  <c r="AM27" i="16"/>
  <c r="AN27" i="16"/>
  <c r="AO27" i="16"/>
  <c r="AP27" i="16"/>
  <c r="AQ27" i="16"/>
  <c r="AR27" i="16"/>
  <c r="AS27" i="16"/>
  <c r="AT27" i="16"/>
  <c r="AU27" i="16"/>
  <c r="AV27" i="16"/>
  <c r="AW27" i="16"/>
  <c r="AX27" i="16"/>
  <c r="AY27" i="16"/>
  <c r="A28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T28" i="16"/>
  <c r="U28" i="16"/>
  <c r="V28" i="16"/>
  <c r="W28" i="16"/>
  <c r="X28" i="16"/>
  <c r="Y28" i="16"/>
  <c r="Z28" i="16"/>
  <c r="AA28" i="16"/>
  <c r="AB28" i="16"/>
  <c r="AC28" i="16"/>
  <c r="AD28" i="16"/>
  <c r="AE28" i="16"/>
  <c r="AF28" i="16"/>
  <c r="AG28" i="16"/>
  <c r="AH28" i="16"/>
  <c r="AI28" i="16"/>
  <c r="AJ28" i="16"/>
  <c r="AK28" i="16"/>
  <c r="AL28" i="16"/>
  <c r="AM28" i="16"/>
  <c r="AN28" i="16"/>
  <c r="AO28" i="16"/>
  <c r="AP28" i="16"/>
  <c r="AQ28" i="16"/>
  <c r="AR28" i="16"/>
  <c r="AS28" i="16"/>
  <c r="AT28" i="16"/>
  <c r="AU28" i="16"/>
  <c r="AV28" i="16"/>
  <c r="AW28" i="16"/>
  <c r="AX28" i="16"/>
  <c r="AY28" i="16"/>
  <c r="A29" i="16"/>
  <c r="B29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R29" i="16"/>
  <c r="S29" i="16"/>
  <c r="T29" i="16"/>
  <c r="U29" i="16"/>
  <c r="V29" i="16"/>
  <c r="W29" i="16"/>
  <c r="X29" i="16"/>
  <c r="Y29" i="16"/>
  <c r="Z29" i="16"/>
  <c r="AA29" i="16"/>
  <c r="AB29" i="16"/>
  <c r="AC29" i="16"/>
  <c r="AD29" i="16"/>
  <c r="AE29" i="16"/>
  <c r="AF29" i="16"/>
  <c r="AG29" i="16"/>
  <c r="AH29" i="16"/>
  <c r="AI29" i="16"/>
  <c r="AJ29" i="16"/>
  <c r="AK29" i="16"/>
  <c r="AL29" i="16"/>
  <c r="AM29" i="16"/>
  <c r="AN29" i="16"/>
  <c r="AO29" i="16"/>
  <c r="AP29" i="16"/>
  <c r="AQ29" i="16"/>
  <c r="AR29" i="16"/>
  <c r="AS29" i="16"/>
  <c r="AT29" i="16"/>
  <c r="AU29" i="16"/>
  <c r="AV29" i="16"/>
  <c r="AW29" i="16"/>
  <c r="AX29" i="16"/>
  <c r="AY29" i="16"/>
  <c r="A30" i="16"/>
  <c r="B30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T30" i="16"/>
  <c r="U30" i="16"/>
  <c r="V30" i="16"/>
  <c r="W30" i="16"/>
  <c r="X30" i="16"/>
  <c r="Y30" i="16"/>
  <c r="Z30" i="16"/>
  <c r="AA30" i="16"/>
  <c r="AB30" i="16"/>
  <c r="AC30" i="16"/>
  <c r="AD30" i="16"/>
  <c r="AE30" i="16"/>
  <c r="AF30" i="16"/>
  <c r="AG30" i="16"/>
  <c r="AH30" i="16"/>
  <c r="AI30" i="16"/>
  <c r="AJ30" i="16"/>
  <c r="AK30" i="16"/>
  <c r="AL30" i="16"/>
  <c r="AM30" i="16"/>
  <c r="AN30" i="16"/>
  <c r="AO30" i="16"/>
  <c r="AP30" i="16"/>
  <c r="AQ30" i="16"/>
  <c r="AR30" i="16"/>
  <c r="AS30" i="16"/>
  <c r="AT30" i="16"/>
  <c r="AU30" i="16"/>
  <c r="AV30" i="16"/>
  <c r="AW30" i="16"/>
  <c r="AX30" i="16"/>
  <c r="AY30" i="16"/>
  <c r="A31" i="16"/>
  <c r="B31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V31" i="16"/>
  <c r="W31" i="16"/>
  <c r="X31" i="16"/>
  <c r="Y31" i="16"/>
  <c r="Z31" i="16"/>
  <c r="AA31" i="16"/>
  <c r="AB31" i="16"/>
  <c r="AC31" i="16"/>
  <c r="AD31" i="16"/>
  <c r="AE31" i="16"/>
  <c r="AF31" i="16"/>
  <c r="AG31" i="16"/>
  <c r="AH31" i="16"/>
  <c r="AI31" i="16"/>
  <c r="AJ31" i="16"/>
  <c r="AK31" i="16"/>
  <c r="AL31" i="16"/>
  <c r="AM31" i="16"/>
  <c r="AN31" i="16"/>
  <c r="AO31" i="16"/>
  <c r="AP31" i="16"/>
  <c r="AQ31" i="16"/>
  <c r="AR31" i="16"/>
  <c r="AS31" i="16"/>
  <c r="AT31" i="16"/>
  <c r="AU31" i="16"/>
  <c r="AV31" i="16"/>
  <c r="AW31" i="16"/>
  <c r="AX31" i="16"/>
  <c r="AY31" i="16"/>
  <c r="A32" i="16"/>
  <c r="B32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X32" i="16"/>
  <c r="Y32" i="16"/>
  <c r="Z32" i="16"/>
  <c r="AA32" i="16"/>
  <c r="AB32" i="16"/>
  <c r="AC32" i="16"/>
  <c r="AD32" i="16"/>
  <c r="AE32" i="16"/>
  <c r="AF32" i="16"/>
  <c r="AG32" i="16"/>
  <c r="AH32" i="16"/>
  <c r="AI32" i="16"/>
  <c r="AJ32" i="16"/>
  <c r="AK32" i="16"/>
  <c r="AL32" i="16"/>
  <c r="AM32" i="16"/>
  <c r="AN32" i="16"/>
  <c r="AO32" i="16"/>
  <c r="AP32" i="16"/>
  <c r="AQ32" i="16"/>
  <c r="AR32" i="16"/>
  <c r="AS32" i="16"/>
  <c r="AT32" i="16"/>
  <c r="AU32" i="16"/>
  <c r="AV32" i="16"/>
  <c r="AW32" i="16"/>
  <c r="AX32" i="16"/>
  <c r="AY32" i="16"/>
  <c r="A33" i="16"/>
  <c r="B33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T33" i="16"/>
  <c r="U33" i="16"/>
  <c r="V33" i="16"/>
  <c r="W33" i="16"/>
  <c r="X33" i="16"/>
  <c r="Y33" i="16"/>
  <c r="Z33" i="16"/>
  <c r="AA33" i="16"/>
  <c r="AB33" i="16"/>
  <c r="AC33" i="16"/>
  <c r="AD33" i="16"/>
  <c r="AE33" i="16"/>
  <c r="AF33" i="16"/>
  <c r="AG33" i="16"/>
  <c r="AH33" i="16"/>
  <c r="AI33" i="16"/>
  <c r="AJ33" i="16"/>
  <c r="AK33" i="16"/>
  <c r="AL33" i="16"/>
  <c r="AM33" i="16"/>
  <c r="AN33" i="16"/>
  <c r="AO33" i="16"/>
  <c r="AP33" i="16"/>
  <c r="AQ33" i="16"/>
  <c r="AR33" i="16"/>
  <c r="AS33" i="16"/>
  <c r="AT33" i="16"/>
  <c r="AU33" i="16"/>
  <c r="AV33" i="16"/>
  <c r="AW33" i="16"/>
  <c r="AX33" i="16"/>
  <c r="AY33" i="16"/>
  <c r="A34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X34" i="16"/>
  <c r="Y34" i="16"/>
  <c r="Z34" i="16"/>
  <c r="AA34" i="16"/>
  <c r="AB34" i="16"/>
  <c r="AC34" i="16"/>
  <c r="AD34" i="16"/>
  <c r="AE34" i="16"/>
  <c r="AF34" i="16"/>
  <c r="AG34" i="16"/>
  <c r="AH34" i="16"/>
  <c r="AI34" i="16"/>
  <c r="AJ34" i="16"/>
  <c r="AK34" i="16"/>
  <c r="AL34" i="16"/>
  <c r="AM34" i="16"/>
  <c r="AN34" i="16"/>
  <c r="AO34" i="16"/>
  <c r="AP34" i="16"/>
  <c r="AQ34" i="16"/>
  <c r="AR34" i="16"/>
  <c r="AS34" i="16"/>
  <c r="AT34" i="16"/>
  <c r="AU34" i="16"/>
  <c r="AV34" i="16"/>
  <c r="AW34" i="16"/>
  <c r="AX34" i="16"/>
  <c r="AY34" i="16"/>
  <c r="A35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X35" i="16"/>
  <c r="Y35" i="16"/>
  <c r="Z35" i="16"/>
  <c r="AA35" i="16"/>
  <c r="AB35" i="16"/>
  <c r="AC35" i="16"/>
  <c r="AD35" i="16"/>
  <c r="AE35" i="16"/>
  <c r="AF35" i="16"/>
  <c r="AG35" i="16"/>
  <c r="AH35" i="16"/>
  <c r="AI35" i="16"/>
  <c r="AJ35" i="16"/>
  <c r="AK35" i="16"/>
  <c r="AL35" i="16"/>
  <c r="AM35" i="16"/>
  <c r="AN35" i="16"/>
  <c r="AO35" i="16"/>
  <c r="AP35" i="16"/>
  <c r="AQ35" i="16"/>
  <c r="AR35" i="16"/>
  <c r="AS35" i="16"/>
  <c r="AT35" i="16"/>
  <c r="AU35" i="16"/>
  <c r="AV35" i="16"/>
  <c r="AW35" i="16"/>
  <c r="AX35" i="16"/>
  <c r="AY35" i="16"/>
  <c r="A36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T36" i="16"/>
  <c r="U36" i="16"/>
  <c r="V36" i="16"/>
  <c r="W36" i="16"/>
  <c r="X36" i="16"/>
  <c r="Y36" i="16"/>
  <c r="Z36" i="16"/>
  <c r="AA36" i="16"/>
  <c r="AB36" i="16"/>
  <c r="AC36" i="16"/>
  <c r="AD36" i="16"/>
  <c r="AE36" i="16"/>
  <c r="AF36" i="16"/>
  <c r="AG36" i="16"/>
  <c r="AH36" i="16"/>
  <c r="AI36" i="16"/>
  <c r="AJ36" i="16"/>
  <c r="AK36" i="16"/>
  <c r="AL36" i="16"/>
  <c r="AM36" i="16"/>
  <c r="AN36" i="16"/>
  <c r="AO36" i="16"/>
  <c r="AP36" i="16"/>
  <c r="AQ36" i="16"/>
  <c r="AR36" i="16"/>
  <c r="AS36" i="16"/>
  <c r="AT36" i="16"/>
  <c r="AU36" i="16"/>
  <c r="AV36" i="16"/>
  <c r="AW36" i="16"/>
  <c r="AX36" i="16"/>
  <c r="AY36" i="16"/>
  <c r="A37" i="16"/>
  <c r="B37" i="16"/>
  <c r="C37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T37" i="16"/>
  <c r="U37" i="16"/>
  <c r="V37" i="16"/>
  <c r="W37" i="16"/>
  <c r="X37" i="16"/>
  <c r="Y37" i="16"/>
  <c r="Z37" i="16"/>
  <c r="AA37" i="16"/>
  <c r="AB37" i="16"/>
  <c r="AC37" i="16"/>
  <c r="AD37" i="16"/>
  <c r="AE37" i="16"/>
  <c r="AF37" i="16"/>
  <c r="AG37" i="16"/>
  <c r="AH37" i="16"/>
  <c r="AI37" i="16"/>
  <c r="AJ37" i="16"/>
  <c r="AK37" i="16"/>
  <c r="AL37" i="16"/>
  <c r="AM37" i="16"/>
  <c r="AN37" i="16"/>
  <c r="AO37" i="16"/>
  <c r="AP37" i="16"/>
  <c r="AQ37" i="16"/>
  <c r="AR37" i="16"/>
  <c r="AS37" i="16"/>
  <c r="AT37" i="16"/>
  <c r="AU37" i="16"/>
  <c r="AV37" i="16"/>
  <c r="AW37" i="16"/>
  <c r="AX37" i="16"/>
  <c r="AY37" i="16"/>
  <c r="A38" i="16"/>
  <c r="B38" i="16"/>
  <c r="C38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R38" i="16"/>
  <c r="S38" i="16"/>
  <c r="T38" i="16"/>
  <c r="U38" i="16"/>
  <c r="V38" i="16"/>
  <c r="W38" i="16"/>
  <c r="X38" i="16"/>
  <c r="Y38" i="16"/>
  <c r="Z38" i="16"/>
  <c r="AA38" i="16"/>
  <c r="AB38" i="16"/>
  <c r="AC38" i="16"/>
  <c r="AD38" i="16"/>
  <c r="AE38" i="16"/>
  <c r="AF38" i="16"/>
  <c r="AG38" i="16"/>
  <c r="AH38" i="16"/>
  <c r="AI38" i="16"/>
  <c r="AJ38" i="16"/>
  <c r="AK38" i="16"/>
  <c r="AL38" i="16"/>
  <c r="AM38" i="16"/>
  <c r="AN38" i="16"/>
  <c r="AO38" i="16"/>
  <c r="AP38" i="16"/>
  <c r="AQ38" i="16"/>
  <c r="AR38" i="16"/>
  <c r="AS38" i="16"/>
  <c r="AT38" i="16"/>
  <c r="AU38" i="16"/>
  <c r="AV38" i="16"/>
  <c r="AW38" i="16"/>
  <c r="AX38" i="16"/>
  <c r="AY38" i="16"/>
  <c r="A39" i="16"/>
  <c r="B39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R39" i="16"/>
  <c r="S39" i="16"/>
  <c r="T39" i="16"/>
  <c r="U39" i="16"/>
  <c r="V39" i="16"/>
  <c r="W39" i="16"/>
  <c r="X39" i="16"/>
  <c r="Y39" i="16"/>
  <c r="Z39" i="16"/>
  <c r="AA39" i="16"/>
  <c r="AB39" i="16"/>
  <c r="AC39" i="16"/>
  <c r="AD39" i="16"/>
  <c r="AE39" i="16"/>
  <c r="AF39" i="16"/>
  <c r="AG39" i="16"/>
  <c r="AH39" i="16"/>
  <c r="AI39" i="16"/>
  <c r="AJ39" i="16"/>
  <c r="AK39" i="16"/>
  <c r="AL39" i="16"/>
  <c r="AM39" i="16"/>
  <c r="AN39" i="16"/>
  <c r="AO39" i="16"/>
  <c r="AP39" i="16"/>
  <c r="AQ39" i="16"/>
  <c r="AR39" i="16"/>
  <c r="AS39" i="16"/>
  <c r="AT39" i="16"/>
  <c r="AU39" i="16"/>
  <c r="AV39" i="16"/>
  <c r="AW39" i="16"/>
  <c r="AX39" i="16"/>
  <c r="AY39" i="16"/>
  <c r="A40" i="16"/>
  <c r="B40" i="16"/>
  <c r="C40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T40" i="16"/>
  <c r="U40" i="16"/>
  <c r="V40" i="16"/>
  <c r="W40" i="16"/>
  <c r="X40" i="16"/>
  <c r="Y40" i="16"/>
  <c r="Z40" i="16"/>
  <c r="AA40" i="16"/>
  <c r="AB40" i="16"/>
  <c r="AC40" i="16"/>
  <c r="AD40" i="16"/>
  <c r="AE40" i="16"/>
  <c r="AF40" i="16"/>
  <c r="AG40" i="16"/>
  <c r="AH40" i="16"/>
  <c r="AI40" i="16"/>
  <c r="AJ40" i="16"/>
  <c r="AK40" i="16"/>
  <c r="AL40" i="16"/>
  <c r="AM40" i="16"/>
  <c r="AN40" i="16"/>
  <c r="AO40" i="16"/>
  <c r="AP40" i="16"/>
  <c r="AQ40" i="16"/>
  <c r="AR40" i="16"/>
  <c r="AS40" i="16"/>
  <c r="AT40" i="16"/>
  <c r="AU40" i="16"/>
  <c r="AV40" i="16"/>
  <c r="AW40" i="16"/>
  <c r="AX40" i="16"/>
  <c r="AY40" i="16"/>
  <c r="A41" i="16"/>
  <c r="B41" i="16"/>
  <c r="C41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R41" i="16"/>
  <c r="S41" i="16"/>
  <c r="T41" i="16"/>
  <c r="U41" i="16"/>
  <c r="V41" i="16"/>
  <c r="W41" i="16"/>
  <c r="X41" i="16"/>
  <c r="Y41" i="16"/>
  <c r="Z41" i="16"/>
  <c r="AA41" i="16"/>
  <c r="AB41" i="16"/>
  <c r="AC41" i="16"/>
  <c r="AD41" i="16"/>
  <c r="AE41" i="16"/>
  <c r="AF41" i="16"/>
  <c r="AG41" i="16"/>
  <c r="AH41" i="16"/>
  <c r="AI41" i="16"/>
  <c r="AJ41" i="16"/>
  <c r="AK41" i="16"/>
  <c r="AL41" i="16"/>
  <c r="AM41" i="16"/>
  <c r="AN41" i="16"/>
  <c r="AO41" i="16"/>
  <c r="AP41" i="16"/>
  <c r="AQ41" i="16"/>
  <c r="AR41" i="16"/>
  <c r="AS41" i="16"/>
  <c r="AT41" i="16"/>
  <c r="AU41" i="16"/>
  <c r="AV41" i="16"/>
  <c r="AW41" i="16"/>
  <c r="AX41" i="16"/>
  <c r="AY41" i="16"/>
  <c r="A42" i="16"/>
  <c r="B42" i="16"/>
  <c r="C42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T42" i="16"/>
  <c r="U42" i="16"/>
  <c r="V42" i="16"/>
  <c r="W42" i="16"/>
  <c r="X42" i="16"/>
  <c r="Y42" i="16"/>
  <c r="Z42" i="16"/>
  <c r="AA42" i="16"/>
  <c r="AB42" i="16"/>
  <c r="AC42" i="16"/>
  <c r="AD42" i="16"/>
  <c r="AE42" i="16"/>
  <c r="AF42" i="16"/>
  <c r="AG42" i="16"/>
  <c r="AH42" i="16"/>
  <c r="AI42" i="16"/>
  <c r="AJ42" i="16"/>
  <c r="AK42" i="16"/>
  <c r="AL42" i="16"/>
  <c r="AM42" i="16"/>
  <c r="AN42" i="16"/>
  <c r="AO42" i="16"/>
  <c r="AP42" i="16"/>
  <c r="AQ42" i="16"/>
  <c r="AR42" i="16"/>
  <c r="AS42" i="16"/>
  <c r="AT42" i="16"/>
  <c r="AU42" i="16"/>
  <c r="AV42" i="16"/>
  <c r="AW42" i="16"/>
  <c r="AX42" i="16"/>
  <c r="AY42" i="16"/>
  <c r="A43" i="16"/>
  <c r="B43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R43" i="16"/>
  <c r="S43" i="16"/>
  <c r="T43" i="16"/>
  <c r="U43" i="16"/>
  <c r="V43" i="16"/>
  <c r="W43" i="16"/>
  <c r="X43" i="16"/>
  <c r="Y43" i="16"/>
  <c r="Z43" i="16"/>
  <c r="AA43" i="16"/>
  <c r="AB43" i="16"/>
  <c r="AC43" i="16"/>
  <c r="AD43" i="16"/>
  <c r="AE43" i="16"/>
  <c r="AF43" i="16"/>
  <c r="AG43" i="16"/>
  <c r="AH43" i="16"/>
  <c r="AI43" i="16"/>
  <c r="AJ43" i="16"/>
  <c r="AK43" i="16"/>
  <c r="AL43" i="16"/>
  <c r="AM43" i="16"/>
  <c r="AN43" i="16"/>
  <c r="AO43" i="16"/>
  <c r="AP43" i="16"/>
  <c r="AQ43" i="16"/>
  <c r="AR43" i="16"/>
  <c r="AS43" i="16"/>
  <c r="AT43" i="16"/>
  <c r="AU43" i="16"/>
  <c r="AV43" i="16"/>
  <c r="AW43" i="16"/>
  <c r="AX43" i="16"/>
  <c r="AY43" i="16"/>
  <c r="B9" i="64"/>
  <c r="C9" i="64"/>
  <c r="D9" i="64"/>
  <c r="E9" i="64"/>
  <c r="B10" i="64"/>
  <c r="C10" i="64"/>
  <c r="D10" i="64"/>
  <c r="E10" i="64"/>
  <c r="B11" i="64"/>
  <c r="C11" i="64"/>
  <c r="D11" i="64"/>
  <c r="E11" i="64"/>
  <c r="B12" i="64"/>
  <c r="C12" i="64"/>
  <c r="D12" i="64"/>
  <c r="E12" i="64"/>
  <c r="B13" i="64"/>
  <c r="C13" i="64"/>
  <c r="D13" i="64"/>
  <c r="E13" i="64"/>
  <c r="B14" i="64"/>
  <c r="C14" i="64"/>
  <c r="D14" i="64"/>
  <c r="E14" i="64"/>
  <c r="B15" i="64"/>
  <c r="C15" i="64"/>
  <c r="D15" i="64"/>
  <c r="E15" i="64"/>
  <c r="B16" i="64"/>
  <c r="C16" i="64"/>
  <c r="D16" i="64"/>
  <c r="E16" i="64"/>
  <c r="B17" i="64"/>
  <c r="C17" i="64"/>
  <c r="D17" i="64"/>
  <c r="E17" i="64"/>
  <c r="B18" i="64"/>
  <c r="C18" i="64"/>
  <c r="D18" i="64"/>
  <c r="E18" i="64"/>
  <c r="B19" i="64"/>
  <c r="C19" i="64"/>
  <c r="D19" i="64"/>
  <c r="E19" i="64"/>
  <c r="B20" i="64"/>
  <c r="C20" i="64"/>
  <c r="D20" i="64"/>
  <c r="E20" i="64"/>
  <c r="B21" i="64"/>
  <c r="C21" i="64"/>
  <c r="D21" i="64"/>
  <c r="E21" i="64"/>
  <c r="B22" i="64"/>
  <c r="C22" i="64"/>
  <c r="D22" i="64"/>
  <c r="E22" i="64"/>
  <c r="B23" i="64"/>
  <c r="C23" i="64"/>
  <c r="D23" i="64"/>
  <c r="E23" i="64"/>
  <c r="B24" i="64"/>
  <c r="C24" i="64"/>
  <c r="D24" i="64"/>
  <c r="E24" i="64"/>
  <c r="B25" i="64"/>
  <c r="C25" i="64"/>
  <c r="D25" i="64"/>
  <c r="E25" i="64"/>
  <c r="B26" i="64"/>
  <c r="C26" i="64"/>
  <c r="D26" i="64"/>
  <c r="E26" i="64"/>
  <c r="B27" i="64"/>
  <c r="C27" i="64"/>
  <c r="D27" i="64"/>
  <c r="E27" i="64"/>
  <c r="A28" i="64"/>
  <c r="B28" i="64"/>
  <c r="C28" i="64"/>
  <c r="D28" i="64"/>
  <c r="E28" i="64"/>
  <c r="B29" i="64"/>
  <c r="C29" i="64"/>
  <c r="D29" i="64"/>
  <c r="E29" i="64"/>
  <c r="B30" i="64"/>
  <c r="C30" i="64"/>
  <c r="D30" i="64"/>
  <c r="E30" i="64"/>
  <c r="B31" i="64"/>
  <c r="C31" i="64"/>
  <c r="D31" i="64"/>
  <c r="E31" i="64"/>
  <c r="B32" i="64"/>
  <c r="C32" i="64"/>
  <c r="D32" i="64"/>
  <c r="E32" i="64"/>
  <c r="B33" i="64"/>
  <c r="C33" i="64"/>
  <c r="D33" i="64"/>
  <c r="E33" i="64"/>
  <c r="B34" i="64"/>
  <c r="C34" i="64"/>
  <c r="D34" i="64"/>
  <c r="E34" i="64"/>
  <c r="B35" i="64"/>
  <c r="C35" i="64"/>
  <c r="D35" i="64"/>
  <c r="E35" i="64"/>
  <c r="B36" i="64"/>
  <c r="C36" i="64"/>
  <c r="D36" i="64"/>
  <c r="E36" i="64"/>
  <c r="B37" i="64"/>
  <c r="C37" i="64"/>
  <c r="D37" i="64"/>
  <c r="E37" i="64"/>
  <c r="B38" i="64"/>
  <c r="C38" i="64"/>
  <c r="D38" i="64"/>
  <c r="E38" i="64"/>
  <c r="B39" i="64"/>
  <c r="C39" i="64"/>
  <c r="D39" i="64"/>
  <c r="E39" i="64"/>
  <c r="B40" i="64"/>
  <c r="C40" i="64"/>
  <c r="D40" i="64"/>
  <c r="E40" i="64"/>
  <c r="B41" i="64"/>
  <c r="C41" i="64"/>
  <c r="D41" i="64"/>
  <c r="E41" i="64"/>
  <c r="B42" i="64"/>
  <c r="C42" i="64"/>
  <c r="D42" i="64"/>
  <c r="E42" i="64"/>
  <c r="B43" i="64"/>
  <c r="C43" i="64"/>
  <c r="D43" i="64"/>
  <c r="E43" i="64"/>
  <c r="B44" i="64"/>
  <c r="C44" i="64"/>
  <c r="D44" i="64"/>
  <c r="E44" i="64"/>
  <c r="B45" i="64"/>
  <c r="C45" i="64"/>
  <c r="D45" i="64"/>
  <c r="E45" i="64"/>
  <c r="B46" i="64"/>
  <c r="C46" i="64"/>
  <c r="D46" i="64"/>
  <c r="E46" i="64"/>
  <c r="F46" i="64"/>
  <c r="G46" i="64" s="1"/>
  <c r="B47" i="64"/>
  <c r="C47" i="64"/>
  <c r="D47" i="64"/>
  <c r="E47" i="64"/>
  <c r="F47" i="64"/>
  <c r="G47" i="64" s="1"/>
  <c r="A8" i="64"/>
  <c r="F16" i="64"/>
  <c r="G16" i="64" s="1"/>
  <c r="F15" i="64"/>
  <c r="G15" i="64" s="1"/>
  <c r="G291" i="1"/>
  <c r="F36" i="64"/>
  <c r="G36" i="64" s="1"/>
  <c r="F35" i="64"/>
  <c r="G35" i="64" s="1"/>
  <c r="F34" i="64"/>
  <c r="G34" i="64" s="1"/>
  <c r="F33" i="64"/>
  <c r="G33" i="64" s="1"/>
  <c r="F32" i="64"/>
  <c r="G32" i="64" s="1"/>
  <c r="F39" i="64"/>
  <c r="G39" i="64" s="1"/>
  <c r="F38" i="64"/>
  <c r="G38" i="64" s="1"/>
  <c r="F37" i="64"/>
  <c r="G37" i="64" s="1"/>
  <c r="F31" i="64"/>
  <c r="G31" i="64" s="1"/>
  <c r="F30" i="64"/>
  <c r="G30" i="64" s="1"/>
  <c r="F19" i="64"/>
  <c r="G19" i="64" s="1"/>
  <c r="F18" i="64"/>
  <c r="G18" i="64" s="1"/>
  <c r="F17" i="64"/>
  <c r="G17" i="64" s="1"/>
  <c r="F14" i="64"/>
  <c r="G14" i="64" s="1"/>
  <c r="F13" i="64"/>
  <c r="G13" i="64" s="1"/>
  <c r="F12" i="64"/>
  <c r="G12" i="64" s="1"/>
  <c r="F11" i="64"/>
  <c r="G11" i="64" s="1"/>
  <c r="F10" i="64"/>
  <c r="G10" i="64" s="1"/>
  <c r="AL13" i="16" l="1"/>
  <c r="Z13" i="16"/>
  <c r="V13" i="16"/>
  <c r="J13" i="16"/>
  <c r="B13" i="16"/>
  <c r="X13" i="16"/>
  <c r="L13" i="16"/>
  <c r="B11" i="1"/>
  <c r="G297" i="1"/>
  <c r="B12" i="1" l="1"/>
  <c r="A9" i="64"/>
  <c r="A29" i="64"/>
  <c r="A30" i="64"/>
  <c r="B29" i="55"/>
  <c r="A10" i="64" l="1"/>
  <c r="B13" i="1"/>
  <c r="F25" i="64"/>
  <c r="G25" i="64" s="1"/>
  <c r="F26" i="64"/>
  <c r="G26" i="64" s="1"/>
  <c r="F27" i="64"/>
  <c r="G27" i="64" s="1"/>
  <c r="F28" i="64"/>
  <c r="G28" i="64" s="1"/>
  <c r="F29" i="64"/>
  <c r="G29" i="64" s="1"/>
  <c r="F40" i="64"/>
  <c r="G40" i="64" s="1"/>
  <c r="F41" i="64"/>
  <c r="G41" i="64" s="1"/>
  <c r="F42" i="64"/>
  <c r="G42" i="64" s="1"/>
  <c r="F43" i="64"/>
  <c r="G43" i="64" s="1"/>
  <c r="F44" i="64"/>
  <c r="G44" i="64" s="1"/>
  <c r="F45" i="64"/>
  <c r="G45" i="64" s="1"/>
  <c r="G299" i="1"/>
  <c r="G9" i="65" s="1"/>
  <c r="H299" i="1"/>
  <c r="G10" i="65" s="1"/>
  <c r="H10" i="65" s="1"/>
  <c r="I299" i="1"/>
  <c r="G11" i="65" s="1"/>
  <c r="H11" i="65" s="1"/>
  <c r="J299" i="1"/>
  <c r="G12" i="65" s="1"/>
  <c r="H12" i="65" s="1"/>
  <c r="K299" i="1"/>
  <c r="L299" i="1"/>
  <c r="G14" i="65" s="1"/>
  <c r="H14" i="65" s="1"/>
  <c r="M299" i="1"/>
  <c r="G15" i="65" s="1"/>
  <c r="H15" i="65" s="1"/>
  <c r="N299" i="1"/>
  <c r="G16" i="65" s="1"/>
  <c r="H16" i="65" s="1"/>
  <c r="O299" i="1"/>
  <c r="P299" i="1"/>
  <c r="G18" i="65" s="1"/>
  <c r="H18" i="65" s="1"/>
  <c r="Q299" i="1"/>
  <c r="G19" i="65" s="1"/>
  <c r="H19" i="65" s="1"/>
  <c r="R299" i="1"/>
  <c r="G20" i="65" s="1"/>
  <c r="H20" i="65" s="1"/>
  <c r="S299" i="1"/>
  <c r="T299" i="1"/>
  <c r="G22" i="65" s="1"/>
  <c r="H22" i="65" s="1"/>
  <c r="U299" i="1"/>
  <c r="G23" i="65" s="1"/>
  <c r="H23" i="65" s="1"/>
  <c r="V299" i="1"/>
  <c r="G24" i="65" s="1"/>
  <c r="H24" i="65" s="1"/>
  <c r="W299" i="1"/>
  <c r="X299" i="1"/>
  <c r="G26" i="65" s="1"/>
  <c r="H26" i="65" s="1"/>
  <c r="Y299" i="1"/>
  <c r="G27" i="65" s="1"/>
  <c r="H27" i="65" s="1"/>
  <c r="Z299" i="1"/>
  <c r="G28" i="65" s="1"/>
  <c r="H28" i="65" s="1"/>
  <c r="AA299" i="1"/>
  <c r="AB299" i="1"/>
  <c r="G30" i="65" s="1"/>
  <c r="H30" i="65" s="1"/>
  <c r="AC299" i="1"/>
  <c r="G31" i="65" s="1"/>
  <c r="H31" i="65" s="1"/>
  <c r="AD299" i="1"/>
  <c r="G32" i="65" s="1"/>
  <c r="H32" i="65" s="1"/>
  <c r="AE299" i="1"/>
  <c r="G33" i="65" s="1"/>
  <c r="H33" i="65" s="1"/>
  <c r="AF299" i="1"/>
  <c r="G34" i="65" s="1"/>
  <c r="H34" i="65" s="1"/>
  <c r="AG299" i="1"/>
  <c r="G35" i="65" s="1"/>
  <c r="H35" i="65" s="1"/>
  <c r="AH299" i="1"/>
  <c r="G36" i="65" s="1"/>
  <c r="H36" i="65" s="1"/>
  <c r="AI299" i="1"/>
  <c r="G37" i="65" s="1"/>
  <c r="H37" i="65" s="1"/>
  <c r="AJ299" i="1"/>
  <c r="G38" i="65" s="1"/>
  <c r="H38" i="65" s="1"/>
  <c r="AK299" i="1"/>
  <c r="G39" i="65" s="1"/>
  <c r="H39" i="65" s="1"/>
  <c r="AL299" i="1"/>
  <c r="G40" i="65" s="1"/>
  <c r="H40" i="65" s="1"/>
  <c r="AM299" i="1"/>
  <c r="G41" i="65" s="1"/>
  <c r="H41" i="65" s="1"/>
  <c r="AN299" i="1"/>
  <c r="G42" i="65" s="1"/>
  <c r="H42" i="65" s="1"/>
  <c r="AO299" i="1"/>
  <c r="G43" i="65" s="1"/>
  <c r="H43" i="65" s="1"/>
  <c r="AP299" i="1"/>
  <c r="G44" i="65" s="1"/>
  <c r="H44" i="65" s="1"/>
  <c r="AQ299" i="1"/>
  <c r="G45" i="65" s="1"/>
  <c r="H45" i="65" s="1"/>
  <c r="AR299" i="1"/>
  <c r="G46" i="65" s="1"/>
  <c r="H46" i="65" s="1"/>
  <c r="AS299" i="1"/>
  <c r="G47" i="65" s="1"/>
  <c r="H47" i="65" s="1"/>
  <c r="AT299" i="1"/>
  <c r="G48" i="65" s="1"/>
  <c r="H48" i="65" s="1"/>
  <c r="AU299" i="1"/>
  <c r="G49" i="65" s="1"/>
  <c r="H49" i="65" s="1"/>
  <c r="AV299" i="1"/>
  <c r="G50" i="65" s="1"/>
  <c r="H50" i="65" s="1"/>
  <c r="AW299" i="1"/>
  <c r="G51" i="65" s="1"/>
  <c r="H51" i="65" s="1"/>
  <c r="AX299" i="1"/>
  <c r="G52" i="65" s="1"/>
  <c r="H52" i="65" s="1"/>
  <c r="AY299" i="1"/>
  <c r="G53" i="65" s="1"/>
  <c r="H53" i="65" s="1"/>
  <c r="AZ299" i="1"/>
  <c r="G54" i="65" s="1"/>
  <c r="H54" i="65" s="1"/>
  <c r="BA299" i="1"/>
  <c r="G55" i="65" s="1"/>
  <c r="H55" i="65" s="1"/>
  <c r="BB299" i="1"/>
  <c r="BC299" i="1"/>
  <c r="G57" i="65" s="1"/>
  <c r="H57" i="65" s="1"/>
  <c r="BD299" i="1"/>
  <c r="G58" i="65" s="1"/>
  <c r="H58" i="65" s="1"/>
  <c r="G300" i="1"/>
  <c r="I9" i="65" s="1"/>
  <c r="J9" i="65" s="1"/>
  <c r="H300" i="1"/>
  <c r="I10" i="65" s="1"/>
  <c r="J10" i="65" s="1"/>
  <c r="I300" i="1"/>
  <c r="J300" i="1"/>
  <c r="I12" i="65" s="1"/>
  <c r="J12" i="65" s="1"/>
  <c r="K300" i="1"/>
  <c r="L300" i="1"/>
  <c r="I14" i="65" s="1"/>
  <c r="J14" i="65" s="1"/>
  <c r="M300" i="1"/>
  <c r="N300" i="1"/>
  <c r="I16" i="65" s="1"/>
  <c r="J16" i="65" s="1"/>
  <c r="O300" i="1"/>
  <c r="I17" i="65" s="1"/>
  <c r="J17" i="65" s="1"/>
  <c r="P300" i="1"/>
  <c r="I18" i="65" s="1"/>
  <c r="J18" i="65" s="1"/>
  <c r="Q300" i="1"/>
  <c r="R300" i="1"/>
  <c r="I20" i="65" s="1"/>
  <c r="J20" i="65" s="1"/>
  <c r="S300" i="1"/>
  <c r="T300" i="1"/>
  <c r="I22" i="65" s="1"/>
  <c r="J22" i="65" s="1"/>
  <c r="U300" i="1"/>
  <c r="V300" i="1"/>
  <c r="I24" i="65" s="1"/>
  <c r="J24" i="65" s="1"/>
  <c r="W300" i="1"/>
  <c r="I25" i="65" s="1"/>
  <c r="J25" i="65" s="1"/>
  <c r="X300" i="1"/>
  <c r="I26" i="65" s="1"/>
  <c r="J26" i="65" s="1"/>
  <c r="Y300" i="1"/>
  <c r="Z300" i="1"/>
  <c r="I28" i="65" s="1"/>
  <c r="J28" i="65" s="1"/>
  <c r="AA300" i="1"/>
  <c r="I29" i="65" s="1"/>
  <c r="J29" i="65" s="1"/>
  <c r="AB300" i="1"/>
  <c r="I30" i="65" s="1"/>
  <c r="J30" i="65" s="1"/>
  <c r="AC300" i="1"/>
  <c r="I31" i="65" s="1"/>
  <c r="J31" i="65" s="1"/>
  <c r="AD300" i="1"/>
  <c r="I32" i="65" s="1"/>
  <c r="J32" i="65" s="1"/>
  <c r="AE300" i="1"/>
  <c r="AF300" i="1"/>
  <c r="I34" i="65" s="1"/>
  <c r="J34" i="65" s="1"/>
  <c r="AG300" i="1"/>
  <c r="AH300" i="1"/>
  <c r="I36" i="65" s="1"/>
  <c r="J36" i="65" s="1"/>
  <c r="AI300" i="1"/>
  <c r="AJ300" i="1"/>
  <c r="I38" i="65" s="1"/>
  <c r="J38" i="65" s="1"/>
  <c r="AK300" i="1"/>
  <c r="AL300" i="1"/>
  <c r="I40" i="65" s="1"/>
  <c r="J40" i="65" s="1"/>
  <c r="AM300" i="1"/>
  <c r="I41" i="65" s="1"/>
  <c r="J41" i="65" s="1"/>
  <c r="AN300" i="1"/>
  <c r="I42" i="65" s="1"/>
  <c r="J42" i="65" s="1"/>
  <c r="AO300" i="1"/>
  <c r="I43" i="65" s="1"/>
  <c r="J43" i="65" s="1"/>
  <c r="AP300" i="1"/>
  <c r="I44" i="65" s="1"/>
  <c r="J44" i="65" s="1"/>
  <c r="AQ300" i="1"/>
  <c r="I45" i="65" s="1"/>
  <c r="J45" i="65" s="1"/>
  <c r="AR300" i="1"/>
  <c r="I46" i="65" s="1"/>
  <c r="J46" i="65" s="1"/>
  <c r="AS300" i="1"/>
  <c r="I47" i="65" s="1"/>
  <c r="J47" i="65" s="1"/>
  <c r="AT300" i="1"/>
  <c r="I48" i="65" s="1"/>
  <c r="J48" i="65" s="1"/>
  <c r="AU300" i="1"/>
  <c r="I49" i="65" s="1"/>
  <c r="J49" i="65" s="1"/>
  <c r="AV300" i="1"/>
  <c r="I50" i="65" s="1"/>
  <c r="J50" i="65" s="1"/>
  <c r="AW300" i="1"/>
  <c r="I51" i="65" s="1"/>
  <c r="J51" i="65" s="1"/>
  <c r="AX300" i="1"/>
  <c r="I52" i="65" s="1"/>
  <c r="J52" i="65" s="1"/>
  <c r="AY300" i="1"/>
  <c r="AZ300" i="1"/>
  <c r="I54" i="65" s="1"/>
  <c r="J54" i="65" s="1"/>
  <c r="BA300" i="1"/>
  <c r="I55" i="65" s="1"/>
  <c r="J55" i="65" s="1"/>
  <c r="BB300" i="1"/>
  <c r="I56" i="65" s="1"/>
  <c r="J56" i="65" s="1"/>
  <c r="BC300" i="1"/>
  <c r="I57" i="65" s="1"/>
  <c r="J57" i="65" s="1"/>
  <c r="BD300" i="1"/>
  <c r="I58" i="65" s="1"/>
  <c r="J58" i="65" s="1"/>
  <c r="G301" i="1"/>
  <c r="K9" i="65" s="1"/>
  <c r="H301" i="1"/>
  <c r="K10" i="65" s="1"/>
  <c r="L10" i="65" s="1"/>
  <c r="I301" i="1"/>
  <c r="J301" i="1"/>
  <c r="K12" i="65" s="1"/>
  <c r="L12" i="65" s="1"/>
  <c r="K301" i="1"/>
  <c r="K13" i="65" s="1"/>
  <c r="L13" i="65" s="1"/>
  <c r="L301" i="1"/>
  <c r="K14" i="65" s="1"/>
  <c r="L14" i="65" s="1"/>
  <c r="M301" i="1"/>
  <c r="K15" i="65" s="1"/>
  <c r="L15" i="65" s="1"/>
  <c r="N301" i="1"/>
  <c r="K16" i="65" s="1"/>
  <c r="L16" i="65" s="1"/>
  <c r="O301" i="1"/>
  <c r="P301" i="1"/>
  <c r="K18" i="65" s="1"/>
  <c r="L18" i="65" s="1"/>
  <c r="Q301" i="1"/>
  <c r="K19" i="65" s="1"/>
  <c r="L19" i="65" s="1"/>
  <c r="R301" i="1"/>
  <c r="K20" i="65" s="1"/>
  <c r="L20" i="65" s="1"/>
  <c r="S301" i="1"/>
  <c r="K21" i="65" s="1"/>
  <c r="L21" i="65" s="1"/>
  <c r="T301" i="1"/>
  <c r="K22" i="65" s="1"/>
  <c r="L22" i="65" s="1"/>
  <c r="U301" i="1"/>
  <c r="V301" i="1"/>
  <c r="K24" i="65" s="1"/>
  <c r="L24" i="65" s="1"/>
  <c r="W301" i="1"/>
  <c r="X301" i="1"/>
  <c r="K26" i="65" s="1"/>
  <c r="L26" i="65" s="1"/>
  <c r="Y301" i="1"/>
  <c r="K27" i="65" s="1"/>
  <c r="L27" i="65" s="1"/>
  <c r="Z301" i="1"/>
  <c r="K28" i="65" s="1"/>
  <c r="L28" i="65" s="1"/>
  <c r="AA301" i="1"/>
  <c r="K29" i="65" s="1"/>
  <c r="L29" i="65" s="1"/>
  <c r="AB301" i="1"/>
  <c r="K30" i="65" s="1"/>
  <c r="L30" i="65" s="1"/>
  <c r="AC301" i="1"/>
  <c r="K31" i="65" s="1"/>
  <c r="L31" i="65" s="1"/>
  <c r="AD301" i="1"/>
  <c r="K32" i="65" s="1"/>
  <c r="L32" i="65" s="1"/>
  <c r="AE301" i="1"/>
  <c r="K33" i="65" s="1"/>
  <c r="L33" i="65" s="1"/>
  <c r="AF301" i="1"/>
  <c r="K34" i="65" s="1"/>
  <c r="L34" i="65" s="1"/>
  <c r="AG301" i="1"/>
  <c r="K35" i="65" s="1"/>
  <c r="L35" i="65" s="1"/>
  <c r="AH301" i="1"/>
  <c r="K36" i="65" s="1"/>
  <c r="L36" i="65" s="1"/>
  <c r="AI301" i="1"/>
  <c r="K37" i="65" s="1"/>
  <c r="L37" i="65" s="1"/>
  <c r="AJ301" i="1"/>
  <c r="K38" i="65" s="1"/>
  <c r="L38" i="65" s="1"/>
  <c r="AK301" i="1"/>
  <c r="K39" i="65" s="1"/>
  <c r="L39" i="65" s="1"/>
  <c r="AL301" i="1"/>
  <c r="K40" i="65" s="1"/>
  <c r="L40" i="65" s="1"/>
  <c r="AM301" i="1"/>
  <c r="K41" i="65" s="1"/>
  <c r="L41" i="65" s="1"/>
  <c r="AN301" i="1"/>
  <c r="K42" i="65" s="1"/>
  <c r="L42" i="65" s="1"/>
  <c r="AO301" i="1"/>
  <c r="K43" i="65" s="1"/>
  <c r="L43" i="65" s="1"/>
  <c r="AP301" i="1"/>
  <c r="K44" i="65" s="1"/>
  <c r="L44" i="65" s="1"/>
  <c r="AQ301" i="1"/>
  <c r="K45" i="65" s="1"/>
  <c r="L45" i="65" s="1"/>
  <c r="AR301" i="1"/>
  <c r="K46" i="65" s="1"/>
  <c r="L46" i="65" s="1"/>
  <c r="AS301" i="1"/>
  <c r="K47" i="65" s="1"/>
  <c r="L47" i="65" s="1"/>
  <c r="AT301" i="1"/>
  <c r="K48" i="65" s="1"/>
  <c r="L48" i="65" s="1"/>
  <c r="AU301" i="1"/>
  <c r="K49" i="65" s="1"/>
  <c r="L49" i="65" s="1"/>
  <c r="AV301" i="1"/>
  <c r="K50" i="65" s="1"/>
  <c r="L50" i="65" s="1"/>
  <c r="AW301" i="1"/>
  <c r="K51" i="65" s="1"/>
  <c r="L51" i="65" s="1"/>
  <c r="AX301" i="1"/>
  <c r="K52" i="65" s="1"/>
  <c r="L52" i="65" s="1"/>
  <c r="AY301" i="1"/>
  <c r="K53" i="65" s="1"/>
  <c r="L53" i="65" s="1"/>
  <c r="AZ301" i="1"/>
  <c r="K54" i="65" s="1"/>
  <c r="L54" i="65" s="1"/>
  <c r="BA301" i="1"/>
  <c r="K55" i="65" s="1"/>
  <c r="L55" i="65" s="1"/>
  <c r="BB301" i="1"/>
  <c r="K56" i="65" s="1"/>
  <c r="L56" i="65" s="1"/>
  <c r="BC301" i="1"/>
  <c r="K57" i="65" s="1"/>
  <c r="L57" i="65" s="1"/>
  <c r="BD301" i="1"/>
  <c r="K58" i="65" s="1"/>
  <c r="L58" i="65" s="1"/>
  <c r="F302" i="1"/>
  <c r="G302" i="1"/>
  <c r="M9" i="65" s="1"/>
  <c r="H302" i="1"/>
  <c r="M10" i="65" s="1"/>
  <c r="N10" i="65" s="1"/>
  <c r="I302" i="1"/>
  <c r="M11" i="65" s="1"/>
  <c r="N11" i="65" s="1"/>
  <c r="J302" i="1"/>
  <c r="M12" i="65" s="1"/>
  <c r="N12" i="65" s="1"/>
  <c r="K302" i="1"/>
  <c r="L302" i="1"/>
  <c r="M14" i="65" s="1"/>
  <c r="N14" i="65" s="1"/>
  <c r="M302" i="1"/>
  <c r="M15" i="65" s="1"/>
  <c r="N15" i="65" s="1"/>
  <c r="N302" i="1"/>
  <c r="M16" i="65" s="1"/>
  <c r="N16" i="65" s="1"/>
  <c r="O302" i="1"/>
  <c r="M17" i="65" s="1"/>
  <c r="N17" i="65" s="1"/>
  <c r="P302" i="1"/>
  <c r="M18" i="65" s="1"/>
  <c r="N18" i="65" s="1"/>
  <c r="Q302" i="1"/>
  <c r="M19" i="65" s="1"/>
  <c r="N19" i="65" s="1"/>
  <c r="R302" i="1"/>
  <c r="M20" i="65" s="1"/>
  <c r="N20" i="65" s="1"/>
  <c r="S302" i="1"/>
  <c r="M21" i="65" s="1"/>
  <c r="N21" i="65" s="1"/>
  <c r="T302" i="1"/>
  <c r="M22" i="65" s="1"/>
  <c r="N22" i="65" s="1"/>
  <c r="U302" i="1"/>
  <c r="M23" i="65" s="1"/>
  <c r="N23" i="65" s="1"/>
  <c r="V302" i="1"/>
  <c r="M24" i="65" s="1"/>
  <c r="N24" i="65" s="1"/>
  <c r="W302" i="1"/>
  <c r="M25" i="65" s="1"/>
  <c r="N25" i="65" s="1"/>
  <c r="X302" i="1"/>
  <c r="M26" i="65" s="1"/>
  <c r="N26" i="65" s="1"/>
  <c r="Y302" i="1"/>
  <c r="M27" i="65" s="1"/>
  <c r="N27" i="65" s="1"/>
  <c r="Z302" i="1"/>
  <c r="M28" i="65" s="1"/>
  <c r="N28" i="65" s="1"/>
  <c r="AA302" i="1"/>
  <c r="M29" i="65" s="1"/>
  <c r="N29" i="65" s="1"/>
  <c r="AB302" i="1"/>
  <c r="M30" i="65" s="1"/>
  <c r="N30" i="65" s="1"/>
  <c r="AC302" i="1"/>
  <c r="M31" i="65" s="1"/>
  <c r="N31" i="65" s="1"/>
  <c r="AD302" i="1"/>
  <c r="M32" i="65" s="1"/>
  <c r="N32" i="65" s="1"/>
  <c r="AE302" i="1"/>
  <c r="M33" i="65" s="1"/>
  <c r="N33" i="65" s="1"/>
  <c r="AF302" i="1"/>
  <c r="M34" i="65" s="1"/>
  <c r="N34" i="65" s="1"/>
  <c r="AG302" i="1"/>
  <c r="M35" i="65" s="1"/>
  <c r="N35" i="65" s="1"/>
  <c r="AH302" i="1"/>
  <c r="M36" i="65" s="1"/>
  <c r="N36" i="65" s="1"/>
  <c r="AI302" i="1"/>
  <c r="M37" i="65" s="1"/>
  <c r="N37" i="65" s="1"/>
  <c r="AJ302" i="1"/>
  <c r="M38" i="65" s="1"/>
  <c r="N38" i="65" s="1"/>
  <c r="AK302" i="1"/>
  <c r="M39" i="65" s="1"/>
  <c r="N39" i="65" s="1"/>
  <c r="AL302" i="1"/>
  <c r="M40" i="65" s="1"/>
  <c r="N40" i="65" s="1"/>
  <c r="AM302" i="1"/>
  <c r="M41" i="65" s="1"/>
  <c r="N41" i="65" s="1"/>
  <c r="AN302" i="1"/>
  <c r="M42" i="65" s="1"/>
  <c r="N42" i="65" s="1"/>
  <c r="AO302" i="1"/>
  <c r="M43" i="65" s="1"/>
  <c r="N43" i="65" s="1"/>
  <c r="AP302" i="1"/>
  <c r="M44" i="65" s="1"/>
  <c r="N44" i="65" s="1"/>
  <c r="AQ302" i="1"/>
  <c r="M45" i="65" s="1"/>
  <c r="N45" i="65" s="1"/>
  <c r="AR302" i="1"/>
  <c r="M46" i="65" s="1"/>
  <c r="N46" i="65" s="1"/>
  <c r="AS302" i="1"/>
  <c r="M47" i="65" s="1"/>
  <c r="N47" i="65" s="1"/>
  <c r="AT302" i="1"/>
  <c r="M48" i="65" s="1"/>
  <c r="N48" i="65" s="1"/>
  <c r="AU302" i="1"/>
  <c r="AV302" i="1"/>
  <c r="M50" i="65" s="1"/>
  <c r="N50" i="65" s="1"/>
  <c r="AW302" i="1"/>
  <c r="M51" i="65" s="1"/>
  <c r="N51" i="65" s="1"/>
  <c r="AX302" i="1"/>
  <c r="M52" i="65" s="1"/>
  <c r="N52" i="65" s="1"/>
  <c r="AY302" i="1"/>
  <c r="M53" i="65" s="1"/>
  <c r="N53" i="65" s="1"/>
  <c r="AZ302" i="1"/>
  <c r="M54" i="65" s="1"/>
  <c r="N54" i="65" s="1"/>
  <c r="BA302" i="1"/>
  <c r="M55" i="65" s="1"/>
  <c r="N55" i="65" s="1"/>
  <c r="BB302" i="1"/>
  <c r="M56" i="65" s="1"/>
  <c r="N56" i="65" s="1"/>
  <c r="BC302" i="1"/>
  <c r="M57" i="65" s="1"/>
  <c r="N57" i="65" s="1"/>
  <c r="BD302" i="1"/>
  <c r="M58" i="65" s="1"/>
  <c r="N58" i="65" s="1"/>
  <c r="G7" i="65"/>
  <c r="D65" i="65" s="1"/>
  <c r="I7" i="65"/>
  <c r="D66" i="65" s="1"/>
  <c r="K7" i="65"/>
  <c r="D67" i="65" s="1"/>
  <c r="M7" i="65"/>
  <c r="D68" i="65" s="1"/>
  <c r="I11" i="65"/>
  <c r="J11" i="65" s="1"/>
  <c r="K11" i="65"/>
  <c r="L11" i="65" s="1"/>
  <c r="G13" i="65"/>
  <c r="H13" i="65" s="1"/>
  <c r="I13" i="65"/>
  <c r="J13" i="65" s="1"/>
  <c r="M13" i="65"/>
  <c r="N13" i="65" s="1"/>
  <c r="I15" i="65"/>
  <c r="J15" i="65" s="1"/>
  <c r="G17" i="65"/>
  <c r="H17" i="65" s="1"/>
  <c r="K17" i="65"/>
  <c r="L17" i="65" s="1"/>
  <c r="I19" i="65"/>
  <c r="J19" i="65" s="1"/>
  <c r="G21" i="65"/>
  <c r="H21" i="65" s="1"/>
  <c r="I21" i="65"/>
  <c r="J21" i="65" s="1"/>
  <c r="I23" i="65"/>
  <c r="J23" i="65" s="1"/>
  <c r="K23" i="65"/>
  <c r="L23" i="65" s="1"/>
  <c r="G25" i="65"/>
  <c r="H25" i="65" s="1"/>
  <c r="K25" i="65"/>
  <c r="L25" i="65" s="1"/>
  <c r="I27" i="65"/>
  <c r="J27" i="65" s="1"/>
  <c r="G29" i="65"/>
  <c r="H29" i="65" s="1"/>
  <c r="I33" i="65"/>
  <c r="J33" i="65" s="1"/>
  <c r="I35" i="65"/>
  <c r="J35" i="65" s="1"/>
  <c r="I37" i="65"/>
  <c r="J37" i="65" s="1"/>
  <c r="I39" i="65"/>
  <c r="J39" i="65" s="1"/>
  <c r="M49" i="65"/>
  <c r="N49" i="65" s="1"/>
  <c r="I53" i="65"/>
  <c r="J53" i="65" s="1"/>
  <c r="G56" i="65"/>
  <c r="H56" i="65" s="1"/>
  <c r="B14" i="1" l="1"/>
  <c r="A11" i="64"/>
  <c r="A31" i="64"/>
  <c r="I59" i="65"/>
  <c r="E66" i="65" s="1"/>
  <c r="L9" i="65"/>
  <c r="K59" i="65"/>
  <c r="E67" i="65" s="1"/>
  <c r="H9" i="65"/>
  <c r="G59" i="65"/>
  <c r="E65" i="65" s="1"/>
  <c r="N9" i="65"/>
  <c r="M59" i="65"/>
  <c r="A32" i="64" l="1"/>
  <c r="B15" i="1"/>
  <c r="A12" i="64"/>
  <c r="E68" i="65"/>
  <c r="B16" i="1" l="1"/>
  <c r="A13" i="64"/>
  <c r="A33" i="64"/>
  <c r="B8" i="64"/>
  <c r="C8" i="64"/>
  <c r="D8" i="64"/>
  <c r="E8" i="64"/>
  <c r="A34" i="64" l="1"/>
  <c r="B17" i="1"/>
  <c r="A14" i="64"/>
  <c r="B10" i="65"/>
  <c r="B11" i="65"/>
  <c r="B12" i="65"/>
  <c r="B13" i="65"/>
  <c r="B14" i="65"/>
  <c r="B15" i="65"/>
  <c r="B16" i="65"/>
  <c r="B17" i="65"/>
  <c r="B18" i="65"/>
  <c r="B19" i="65"/>
  <c r="B20" i="65"/>
  <c r="B21" i="65"/>
  <c r="B22" i="65"/>
  <c r="B23" i="65"/>
  <c r="B24" i="65"/>
  <c r="B25" i="65"/>
  <c r="B26" i="65"/>
  <c r="B27" i="65"/>
  <c r="B28" i="65"/>
  <c r="B29" i="65"/>
  <c r="B30" i="65"/>
  <c r="B31" i="65"/>
  <c r="B32" i="65"/>
  <c r="B33" i="65"/>
  <c r="B34" i="65"/>
  <c r="B35" i="65"/>
  <c r="B36" i="65"/>
  <c r="B37" i="65"/>
  <c r="B38" i="65"/>
  <c r="B39" i="65"/>
  <c r="B40" i="65"/>
  <c r="B41" i="65"/>
  <c r="B42" i="65"/>
  <c r="B43" i="65"/>
  <c r="B44" i="65"/>
  <c r="B45" i="65"/>
  <c r="B46" i="65"/>
  <c r="B47" i="65"/>
  <c r="B48" i="65"/>
  <c r="B49" i="65"/>
  <c r="B50" i="65"/>
  <c r="B51" i="65"/>
  <c r="B52" i="65"/>
  <c r="B53" i="65"/>
  <c r="B54" i="65"/>
  <c r="B55" i="65"/>
  <c r="B56" i="65"/>
  <c r="B57" i="65"/>
  <c r="B58" i="65"/>
  <c r="B9" i="65"/>
  <c r="E7" i="65"/>
  <c r="D64" i="65" s="1"/>
  <c r="C7" i="65"/>
  <c r="D63" i="65" s="1"/>
  <c r="D4" i="65"/>
  <c r="A15" i="64" l="1"/>
  <c r="B18" i="1"/>
  <c r="A35" i="64"/>
  <c r="BD298" i="1"/>
  <c r="E58" i="65" s="1"/>
  <c r="F58" i="65" s="1"/>
  <c r="BC298" i="1"/>
  <c r="E57" i="65" s="1"/>
  <c r="F57" i="65" s="1"/>
  <c r="BB298" i="1"/>
  <c r="E56" i="65" s="1"/>
  <c r="F56" i="65" s="1"/>
  <c r="BA298" i="1"/>
  <c r="E55" i="65" s="1"/>
  <c r="F55" i="65" s="1"/>
  <c r="AZ298" i="1"/>
  <c r="E54" i="65" s="1"/>
  <c r="F54" i="65" s="1"/>
  <c r="AY298" i="1"/>
  <c r="E53" i="65" s="1"/>
  <c r="F53" i="65" s="1"/>
  <c r="AX298" i="1"/>
  <c r="E52" i="65" s="1"/>
  <c r="F52" i="65" s="1"/>
  <c r="AW298" i="1"/>
  <c r="E51" i="65" s="1"/>
  <c r="F51" i="65" s="1"/>
  <c r="AV298" i="1"/>
  <c r="E50" i="65" s="1"/>
  <c r="F50" i="65" s="1"/>
  <c r="AU298" i="1"/>
  <c r="E49" i="65" s="1"/>
  <c r="F49" i="65" s="1"/>
  <c r="AT298" i="1"/>
  <c r="E48" i="65" s="1"/>
  <c r="F48" i="65" s="1"/>
  <c r="AS298" i="1"/>
  <c r="E47" i="65" s="1"/>
  <c r="F47" i="65" s="1"/>
  <c r="AR298" i="1"/>
  <c r="E46" i="65" s="1"/>
  <c r="F46" i="65" s="1"/>
  <c r="AQ298" i="1"/>
  <c r="E45" i="65" s="1"/>
  <c r="F45" i="65" s="1"/>
  <c r="AP298" i="1"/>
  <c r="E44" i="65" s="1"/>
  <c r="F44" i="65" s="1"/>
  <c r="AO298" i="1"/>
  <c r="E43" i="65" s="1"/>
  <c r="F43" i="65" s="1"/>
  <c r="AN298" i="1"/>
  <c r="E42" i="65" s="1"/>
  <c r="F42" i="65" s="1"/>
  <c r="AM298" i="1"/>
  <c r="E41" i="65" s="1"/>
  <c r="F41" i="65" s="1"/>
  <c r="AL298" i="1"/>
  <c r="E40" i="65" s="1"/>
  <c r="F40" i="65" s="1"/>
  <c r="AK298" i="1"/>
  <c r="E39" i="65" s="1"/>
  <c r="F39" i="65" s="1"/>
  <c r="AJ298" i="1"/>
  <c r="E38" i="65" s="1"/>
  <c r="F38" i="65" s="1"/>
  <c r="AI298" i="1"/>
  <c r="E37" i="65" s="1"/>
  <c r="F37" i="65" s="1"/>
  <c r="AH298" i="1"/>
  <c r="E36" i="65" s="1"/>
  <c r="F36" i="65" s="1"/>
  <c r="AG298" i="1"/>
  <c r="E35" i="65" s="1"/>
  <c r="F35" i="65" s="1"/>
  <c r="AF298" i="1"/>
  <c r="E34" i="65" s="1"/>
  <c r="F34" i="65" s="1"/>
  <c r="AE298" i="1"/>
  <c r="E33" i="65" s="1"/>
  <c r="F33" i="65" s="1"/>
  <c r="AD298" i="1"/>
  <c r="E32" i="65" s="1"/>
  <c r="F32" i="65" s="1"/>
  <c r="AC298" i="1"/>
  <c r="E31" i="65" s="1"/>
  <c r="F31" i="65" s="1"/>
  <c r="AB298" i="1"/>
  <c r="E30" i="65" s="1"/>
  <c r="F30" i="65" s="1"/>
  <c r="AA298" i="1"/>
  <c r="E29" i="65" s="1"/>
  <c r="F29" i="65" s="1"/>
  <c r="Z298" i="1"/>
  <c r="E28" i="65" s="1"/>
  <c r="F28" i="65" s="1"/>
  <c r="Y298" i="1"/>
  <c r="E27" i="65" s="1"/>
  <c r="F27" i="65" s="1"/>
  <c r="X298" i="1"/>
  <c r="E26" i="65" s="1"/>
  <c r="F26" i="65" s="1"/>
  <c r="W298" i="1"/>
  <c r="E25" i="65" s="1"/>
  <c r="F25" i="65" s="1"/>
  <c r="V298" i="1"/>
  <c r="E24" i="65" s="1"/>
  <c r="F24" i="65" s="1"/>
  <c r="U298" i="1"/>
  <c r="E23" i="65" s="1"/>
  <c r="F23" i="65" s="1"/>
  <c r="T298" i="1"/>
  <c r="E22" i="65" s="1"/>
  <c r="F22" i="65" s="1"/>
  <c r="S298" i="1"/>
  <c r="E21" i="65" s="1"/>
  <c r="F21" i="65" s="1"/>
  <c r="R298" i="1"/>
  <c r="E20" i="65" s="1"/>
  <c r="F20" i="65" s="1"/>
  <c r="Q298" i="1"/>
  <c r="E19" i="65" s="1"/>
  <c r="F19" i="65" s="1"/>
  <c r="P298" i="1"/>
  <c r="E18" i="65" s="1"/>
  <c r="F18" i="65" s="1"/>
  <c r="O298" i="1"/>
  <c r="E17" i="65" s="1"/>
  <c r="F17" i="65" s="1"/>
  <c r="N298" i="1"/>
  <c r="E16" i="65" s="1"/>
  <c r="F16" i="65" s="1"/>
  <c r="M298" i="1"/>
  <c r="E15" i="65" s="1"/>
  <c r="F15" i="65" s="1"/>
  <c r="L298" i="1"/>
  <c r="E14" i="65" s="1"/>
  <c r="F14" i="65" s="1"/>
  <c r="K298" i="1"/>
  <c r="E13" i="65" s="1"/>
  <c r="F13" i="65" s="1"/>
  <c r="J298" i="1"/>
  <c r="E12" i="65" s="1"/>
  <c r="F12" i="65" s="1"/>
  <c r="I298" i="1"/>
  <c r="E11" i="65" s="1"/>
  <c r="F11" i="65" s="1"/>
  <c r="H298" i="1"/>
  <c r="E10" i="65" s="1"/>
  <c r="F10" i="65" s="1"/>
  <c r="G298" i="1"/>
  <c r="E9" i="65" s="1"/>
  <c r="BD297" i="1"/>
  <c r="BC297" i="1"/>
  <c r="BB297" i="1"/>
  <c r="BA297" i="1"/>
  <c r="AZ297" i="1"/>
  <c r="AY297" i="1"/>
  <c r="AX297" i="1"/>
  <c r="AW297" i="1"/>
  <c r="AV297" i="1"/>
  <c r="AU297" i="1"/>
  <c r="AT297" i="1"/>
  <c r="AS297" i="1"/>
  <c r="AR297" i="1"/>
  <c r="AQ297" i="1"/>
  <c r="AP297" i="1"/>
  <c r="AO297" i="1"/>
  <c r="AN297" i="1"/>
  <c r="AM297" i="1"/>
  <c r="AL297" i="1"/>
  <c r="AK297" i="1"/>
  <c r="AJ297" i="1"/>
  <c r="AI297" i="1"/>
  <c r="AH297" i="1"/>
  <c r="AG297" i="1"/>
  <c r="AF297" i="1"/>
  <c r="AE297" i="1"/>
  <c r="AD297" i="1"/>
  <c r="AC297" i="1"/>
  <c r="AB297" i="1"/>
  <c r="AA297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A36" i="64" l="1"/>
  <c r="A16" i="64"/>
  <c r="B19" i="1"/>
  <c r="G303" i="1"/>
  <c r="C9" i="65"/>
  <c r="I303" i="1"/>
  <c r="C11" i="65"/>
  <c r="D11" i="65" s="1"/>
  <c r="K303" i="1"/>
  <c r="C13" i="65"/>
  <c r="D13" i="65" s="1"/>
  <c r="M303" i="1"/>
  <c r="C15" i="65"/>
  <c r="D15" i="65" s="1"/>
  <c r="O303" i="1"/>
  <c r="C17" i="65"/>
  <c r="D17" i="65" s="1"/>
  <c r="Q303" i="1"/>
  <c r="C19" i="65"/>
  <c r="D19" i="65" s="1"/>
  <c r="S303" i="1"/>
  <c r="C21" i="65"/>
  <c r="D21" i="65" s="1"/>
  <c r="U303" i="1"/>
  <c r="C23" i="65"/>
  <c r="D23" i="65" s="1"/>
  <c r="W303" i="1"/>
  <c r="C25" i="65"/>
  <c r="D25" i="65" s="1"/>
  <c r="Y303" i="1"/>
  <c r="C27" i="65"/>
  <c r="D27" i="65" s="1"/>
  <c r="AA303" i="1"/>
  <c r="C29" i="65"/>
  <c r="D29" i="65" s="1"/>
  <c r="AC303" i="1"/>
  <c r="C31" i="65"/>
  <c r="D31" i="65" s="1"/>
  <c r="AE303" i="1"/>
  <c r="C33" i="65"/>
  <c r="D33" i="65" s="1"/>
  <c r="AG303" i="1"/>
  <c r="C35" i="65"/>
  <c r="D35" i="65" s="1"/>
  <c r="AI303" i="1"/>
  <c r="C37" i="65"/>
  <c r="D37" i="65" s="1"/>
  <c r="AK303" i="1"/>
  <c r="C39" i="65"/>
  <c r="D39" i="65" s="1"/>
  <c r="AM303" i="1"/>
  <c r="C41" i="65"/>
  <c r="D41" i="65" s="1"/>
  <c r="AO303" i="1"/>
  <c r="C43" i="65"/>
  <c r="D43" i="65" s="1"/>
  <c r="AQ303" i="1"/>
  <c r="C45" i="65"/>
  <c r="D45" i="65" s="1"/>
  <c r="AS303" i="1"/>
  <c r="C47" i="65"/>
  <c r="D47" i="65" s="1"/>
  <c r="AU303" i="1"/>
  <c r="C49" i="65"/>
  <c r="D49" i="65" s="1"/>
  <c r="AW303" i="1"/>
  <c r="C51" i="65"/>
  <c r="D51" i="65" s="1"/>
  <c r="AY303" i="1"/>
  <c r="C53" i="65"/>
  <c r="D53" i="65" s="1"/>
  <c r="BA303" i="1"/>
  <c r="C55" i="65"/>
  <c r="D55" i="65" s="1"/>
  <c r="BC303" i="1"/>
  <c r="C57" i="65"/>
  <c r="D57" i="65" s="1"/>
  <c r="F9" i="65"/>
  <c r="E59" i="65"/>
  <c r="H303" i="1"/>
  <c r="C10" i="65"/>
  <c r="D10" i="65" s="1"/>
  <c r="J303" i="1"/>
  <c r="C12" i="65"/>
  <c r="D12" i="65" s="1"/>
  <c r="L303" i="1"/>
  <c r="C14" i="65"/>
  <c r="D14" i="65" s="1"/>
  <c r="N303" i="1"/>
  <c r="C16" i="65"/>
  <c r="D16" i="65" s="1"/>
  <c r="P303" i="1"/>
  <c r="C18" i="65"/>
  <c r="D18" i="65" s="1"/>
  <c r="R303" i="1"/>
  <c r="C20" i="65"/>
  <c r="D20" i="65" s="1"/>
  <c r="T303" i="1"/>
  <c r="C22" i="65"/>
  <c r="D22" i="65" s="1"/>
  <c r="V303" i="1"/>
  <c r="C24" i="65"/>
  <c r="D24" i="65" s="1"/>
  <c r="X303" i="1"/>
  <c r="C26" i="65"/>
  <c r="D26" i="65" s="1"/>
  <c r="Z303" i="1"/>
  <c r="C28" i="65"/>
  <c r="D28" i="65" s="1"/>
  <c r="AB303" i="1"/>
  <c r="C30" i="65"/>
  <c r="D30" i="65" s="1"/>
  <c r="AD303" i="1"/>
  <c r="C32" i="65"/>
  <c r="D32" i="65" s="1"/>
  <c r="AF303" i="1"/>
  <c r="C34" i="65"/>
  <c r="D34" i="65" s="1"/>
  <c r="AH303" i="1"/>
  <c r="C36" i="65"/>
  <c r="D36" i="65" s="1"/>
  <c r="AJ303" i="1"/>
  <c r="C38" i="65"/>
  <c r="D38" i="65" s="1"/>
  <c r="AL303" i="1"/>
  <c r="C40" i="65"/>
  <c r="D40" i="65" s="1"/>
  <c r="AN303" i="1"/>
  <c r="C42" i="65"/>
  <c r="D42" i="65" s="1"/>
  <c r="AP303" i="1"/>
  <c r="C44" i="65"/>
  <c r="D44" i="65" s="1"/>
  <c r="AR303" i="1"/>
  <c r="C46" i="65"/>
  <c r="D46" i="65" s="1"/>
  <c r="AT303" i="1"/>
  <c r="C48" i="65"/>
  <c r="D48" i="65" s="1"/>
  <c r="AV303" i="1"/>
  <c r="C50" i="65"/>
  <c r="D50" i="65" s="1"/>
  <c r="AX303" i="1"/>
  <c r="C52" i="65"/>
  <c r="D52" i="65" s="1"/>
  <c r="AZ303" i="1"/>
  <c r="C54" i="65"/>
  <c r="D54" i="65" s="1"/>
  <c r="BB303" i="1"/>
  <c r="C56" i="65"/>
  <c r="D56" i="65" s="1"/>
  <c r="BD303" i="1"/>
  <c r="C58" i="65"/>
  <c r="D58" i="65" s="1"/>
  <c r="BD291" i="1"/>
  <c r="H291" i="1"/>
  <c r="I291" i="1"/>
  <c r="J291" i="1"/>
  <c r="K291" i="1"/>
  <c r="L291" i="1"/>
  <c r="M291" i="1"/>
  <c r="N291" i="1"/>
  <c r="O291" i="1"/>
  <c r="P291" i="1"/>
  <c r="Q291" i="1"/>
  <c r="R291" i="1"/>
  <c r="S291" i="1"/>
  <c r="T291" i="1"/>
  <c r="U291" i="1"/>
  <c r="V291" i="1"/>
  <c r="W291" i="1"/>
  <c r="X291" i="1"/>
  <c r="Y291" i="1"/>
  <c r="Z291" i="1"/>
  <c r="AA291" i="1"/>
  <c r="AB291" i="1"/>
  <c r="AC291" i="1"/>
  <c r="AD291" i="1"/>
  <c r="AE291" i="1"/>
  <c r="AF291" i="1"/>
  <c r="AG291" i="1"/>
  <c r="AH291" i="1"/>
  <c r="AI291" i="1"/>
  <c r="AJ291" i="1"/>
  <c r="AK291" i="1"/>
  <c r="AL291" i="1"/>
  <c r="AM291" i="1"/>
  <c r="AN291" i="1"/>
  <c r="AO291" i="1"/>
  <c r="AP291" i="1"/>
  <c r="AQ291" i="1"/>
  <c r="AR291" i="1"/>
  <c r="AS291" i="1"/>
  <c r="AT291" i="1"/>
  <c r="AU291" i="1"/>
  <c r="AV291" i="1"/>
  <c r="AW291" i="1"/>
  <c r="AX291" i="1"/>
  <c r="AY291" i="1"/>
  <c r="AZ291" i="1"/>
  <c r="BA291" i="1"/>
  <c r="BB291" i="1"/>
  <c r="BC291" i="1"/>
  <c r="F9" i="64"/>
  <c r="G9" i="64" s="1"/>
  <c r="F20" i="64"/>
  <c r="G20" i="64" s="1"/>
  <c r="F21" i="64"/>
  <c r="G21" i="64" s="1"/>
  <c r="F22" i="64"/>
  <c r="G22" i="64" s="1"/>
  <c r="F23" i="64"/>
  <c r="G23" i="64" s="1"/>
  <c r="F24" i="64"/>
  <c r="G24" i="64" s="1"/>
  <c r="A17" i="64" l="1"/>
  <c r="B20" i="1"/>
  <c r="A37" i="64"/>
  <c r="E64" i="65"/>
  <c r="D9" i="65"/>
  <c r="C59" i="65"/>
  <c r="B21" i="1" l="1"/>
  <c r="A18" i="64"/>
  <c r="A38" i="64"/>
  <c r="E63" i="65"/>
  <c r="A71" i="60"/>
  <c r="A70" i="60"/>
  <c r="A69" i="60"/>
  <c r="A68" i="60"/>
  <c r="A4" i="60"/>
  <c r="A3" i="60"/>
  <c r="A2" i="60"/>
  <c r="A1" i="60"/>
  <c r="A33" i="59"/>
  <c r="A32" i="59"/>
  <c r="A31" i="59"/>
  <c r="A30" i="59"/>
  <c r="A4" i="59"/>
  <c r="A3" i="59"/>
  <c r="A2" i="59"/>
  <c r="A1" i="59"/>
  <c r="A61" i="58"/>
  <c r="A60" i="58"/>
  <c r="A59" i="58"/>
  <c r="A58" i="58"/>
  <c r="A75" i="57"/>
  <c r="A74" i="57"/>
  <c r="A73" i="57"/>
  <c r="A72" i="57"/>
  <c r="A4" i="58"/>
  <c r="A3" i="58"/>
  <c r="A2" i="58"/>
  <c r="A1" i="58"/>
  <c r="A2" i="57"/>
  <c r="A1" i="57"/>
  <c r="A39" i="64" l="1"/>
  <c r="B22" i="1"/>
  <c r="A19" i="64"/>
  <c r="F9" i="38"/>
  <c r="F10" i="38"/>
  <c r="F11" i="38"/>
  <c r="F12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33" i="38"/>
  <c r="F34" i="38"/>
  <c r="F35" i="38"/>
  <c r="F36" i="38"/>
  <c r="F37" i="38"/>
  <c r="F38" i="38"/>
  <c r="F39" i="38"/>
  <c r="F40" i="38"/>
  <c r="F41" i="38"/>
  <c r="F42" i="38"/>
  <c r="F43" i="38"/>
  <c r="F44" i="38"/>
  <c r="F45" i="38"/>
  <c r="F46" i="38"/>
  <c r="F47" i="38"/>
  <c r="F48" i="38"/>
  <c r="F49" i="38"/>
  <c r="F50" i="38"/>
  <c r="F51" i="38"/>
  <c r="F52" i="38"/>
  <c r="F53" i="38"/>
  <c r="F54" i="38"/>
  <c r="F55" i="38"/>
  <c r="F56" i="38"/>
  <c r="F57" i="38"/>
  <c r="B9" i="38"/>
  <c r="C9" i="38"/>
  <c r="D9" i="38"/>
  <c r="B10" i="38"/>
  <c r="C10" i="38"/>
  <c r="D10" i="38"/>
  <c r="B11" i="38"/>
  <c r="C11" i="38"/>
  <c r="D11" i="38"/>
  <c r="B12" i="38"/>
  <c r="C12" i="38"/>
  <c r="D12" i="38"/>
  <c r="B13" i="38"/>
  <c r="C13" i="38"/>
  <c r="D13" i="38"/>
  <c r="B14" i="38"/>
  <c r="C14" i="38"/>
  <c r="D14" i="38"/>
  <c r="B15" i="38"/>
  <c r="C15" i="38"/>
  <c r="D15" i="38"/>
  <c r="B16" i="38"/>
  <c r="C16" i="38"/>
  <c r="D16" i="38"/>
  <c r="B17" i="38"/>
  <c r="C17" i="38"/>
  <c r="D17" i="38"/>
  <c r="B18" i="38"/>
  <c r="C18" i="38"/>
  <c r="D18" i="38"/>
  <c r="B19" i="38"/>
  <c r="C19" i="38"/>
  <c r="D19" i="38"/>
  <c r="B20" i="38"/>
  <c r="C20" i="38"/>
  <c r="D20" i="38"/>
  <c r="B21" i="38"/>
  <c r="C21" i="38"/>
  <c r="D21" i="38"/>
  <c r="B22" i="38"/>
  <c r="C22" i="38"/>
  <c r="D22" i="38"/>
  <c r="B23" i="38"/>
  <c r="C23" i="38"/>
  <c r="D23" i="38"/>
  <c r="B24" i="38"/>
  <c r="C24" i="38"/>
  <c r="D24" i="38"/>
  <c r="B25" i="38"/>
  <c r="C25" i="38"/>
  <c r="D25" i="38"/>
  <c r="B26" i="38"/>
  <c r="C26" i="38"/>
  <c r="D26" i="38"/>
  <c r="B27" i="38"/>
  <c r="C27" i="38"/>
  <c r="D27" i="38"/>
  <c r="B28" i="38"/>
  <c r="C28" i="38"/>
  <c r="D28" i="38"/>
  <c r="B29" i="38"/>
  <c r="C29" i="38"/>
  <c r="D29" i="38"/>
  <c r="B30" i="38"/>
  <c r="C30" i="38"/>
  <c r="D30" i="38"/>
  <c r="B31" i="38"/>
  <c r="C31" i="38"/>
  <c r="D31" i="38"/>
  <c r="B32" i="38"/>
  <c r="C32" i="38"/>
  <c r="D32" i="38"/>
  <c r="B33" i="38"/>
  <c r="C33" i="38"/>
  <c r="D33" i="38"/>
  <c r="B34" i="38"/>
  <c r="C34" i="38"/>
  <c r="D34" i="38"/>
  <c r="B35" i="38"/>
  <c r="C35" i="38"/>
  <c r="D35" i="38"/>
  <c r="B36" i="38"/>
  <c r="C36" i="38"/>
  <c r="D36" i="38"/>
  <c r="B37" i="38"/>
  <c r="C37" i="38"/>
  <c r="D37" i="38"/>
  <c r="B38" i="38"/>
  <c r="C38" i="38"/>
  <c r="D38" i="38"/>
  <c r="B39" i="38"/>
  <c r="C39" i="38"/>
  <c r="D39" i="38"/>
  <c r="B40" i="38"/>
  <c r="C40" i="38"/>
  <c r="D40" i="38"/>
  <c r="B41" i="38"/>
  <c r="C41" i="38"/>
  <c r="D41" i="38"/>
  <c r="B42" i="38"/>
  <c r="C42" i="38"/>
  <c r="D42" i="38"/>
  <c r="B43" i="38"/>
  <c r="C43" i="38"/>
  <c r="D43" i="38"/>
  <c r="B44" i="38"/>
  <c r="C44" i="38"/>
  <c r="D44" i="38"/>
  <c r="B45" i="38"/>
  <c r="C45" i="38"/>
  <c r="D45" i="38"/>
  <c r="B46" i="38"/>
  <c r="C46" i="38"/>
  <c r="D46" i="38"/>
  <c r="B47" i="38"/>
  <c r="C47" i="38"/>
  <c r="D47" i="38"/>
  <c r="B48" i="38"/>
  <c r="C48" i="38"/>
  <c r="D48" i="38"/>
  <c r="B49" i="38"/>
  <c r="C49" i="38"/>
  <c r="D49" i="38"/>
  <c r="B50" i="38"/>
  <c r="C50" i="38"/>
  <c r="D50" i="38"/>
  <c r="B51" i="38"/>
  <c r="C51" i="38"/>
  <c r="D51" i="38"/>
  <c r="B52" i="38"/>
  <c r="C52" i="38"/>
  <c r="D52" i="38"/>
  <c r="B53" i="38"/>
  <c r="C53" i="38"/>
  <c r="D53" i="38"/>
  <c r="B54" i="38"/>
  <c r="C54" i="38"/>
  <c r="D54" i="38"/>
  <c r="B55" i="38"/>
  <c r="C55" i="38"/>
  <c r="D55" i="38"/>
  <c r="B56" i="38"/>
  <c r="C56" i="38"/>
  <c r="D56" i="38"/>
  <c r="B57" i="38"/>
  <c r="C57" i="38"/>
  <c r="D57" i="38"/>
  <c r="B8" i="61"/>
  <c r="C8" i="61"/>
  <c r="D8" i="61"/>
  <c r="B9" i="61"/>
  <c r="C9" i="61"/>
  <c r="D9" i="61"/>
  <c r="B10" i="61"/>
  <c r="C10" i="61"/>
  <c r="D10" i="61"/>
  <c r="B11" i="61"/>
  <c r="C11" i="61"/>
  <c r="D11" i="61"/>
  <c r="B12" i="61"/>
  <c r="C12" i="61"/>
  <c r="D12" i="61"/>
  <c r="B13" i="61"/>
  <c r="C13" i="61"/>
  <c r="D13" i="61"/>
  <c r="B14" i="61"/>
  <c r="C14" i="61"/>
  <c r="D14" i="61"/>
  <c r="B15" i="61"/>
  <c r="C15" i="61"/>
  <c r="D15" i="61"/>
  <c r="B16" i="61"/>
  <c r="C16" i="61"/>
  <c r="D16" i="61"/>
  <c r="B17" i="61"/>
  <c r="C17" i="61"/>
  <c r="D17" i="61"/>
  <c r="B18" i="61"/>
  <c r="C18" i="61"/>
  <c r="D18" i="61"/>
  <c r="B19" i="61"/>
  <c r="C19" i="61"/>
  <c r="D19" i="61"/>
  <c r="B20" i="61"/>
  <c r="C20" i="61"/>
  <c r="D20" i="61"/>
  <c r="B21" i="61"/>
  <c r="C21" i="61"/>
  <c r="D21" i="61"/>
  <c r="B22" i="61"/>
  <c r="C22" i="61"/>
  <c r="D22" i="61"/>
  <c r="B23" i="61"/>
  <c r="C23" i="61"/>
  <c r="D23" i="61"/>
  <c r="B24" i="61"/>
  <c r="C24" i="61"/>
  <c r="D24" i="61"/>
  <c r="B25" i="61"/>
  <c r="C25" i="61"/>
  <c r="D25" i="61"/>
  <c r="B26" i="61"/>
  <c r="C26" i="61"/>
  <c r="D26" i="61"/>
  <c r="B27" i="61"/>
  <c r="C27" i="61"/>
  <c r="D27" i="61"/>
  <c r="B28" i="61"/>
  <c r="C28" i="61"/>
  <c r="D28" i="61"/>
  <c r="B29" i="61"/>
  <c r="C29" i="61"/>
  <c r="D29" i="61"/>
  <c r="B30" i="61"/>
  <c r="C30" i="61"/>
  <c r="D30" i="61"/>
  <c r="B31" i="61"/>
  <c r="C31" i="61"/>
  <c r="D31" i="61"/>
  <c r="B32" i="61"/>
  <c r="C32" i="61"/>
  <c r="D32" i="61"/>
  <c r="B33" i="61"/>
  <c r="C33" i="61"/>
  <c r="D33" i="61"/>
  <c r="B34" i="61"/>
  <c r="C34" i="61"/>
  <c r="D34" i="61"/>
  <c r="B35" i="61"/>
  <c r="C35" i="61"/>
  <c r="D35" i="61"/>
  <c r="B36" i="61"/>
  <c r="C36" i="61"/>
  <c r="D36" i="61"/>
  <c r="B37" i="61"/>
  <c r="C37" i="61"/>
  <c r="D37" i="61"/>
  <c r="B38" i="61"/>
  <c r="C38" i="61"/>
  <c r="D38" i="61"/>
  <c r="B39" i="61"/>
  <c r="C39" i="61"/>
  <c r="D39" i="61"/>
  <c r="B40" i="61"/>
  <c r="C40" i="61"/>
  <c r="D40" i="61"/>
  <c r="B41" i="61"/>
  <c r="C41" i="61"/>
  <c r="D41" i="61"/>
  <c r="B42" i="61"/>
  <c r="C42" i="61"/>
  <c r="D42" i="61"/>
  <c r="B43" i="61"/>
  <c r="C43" i="61"/>
  <c r="D43" i="61"/>
  <c r="B44" i="61"/>
  <c r="C44" i="61"/>
  <c r="D44" i="61"/>
  <c r="B45" i="61"/>
  <c r="C45" i="61"/>
  <c r="D45" i="61"/>
  <c r="B46" i="61"/>
  <c r="C46" i="61"/>
  <c r="D46" i="61"/>
  <c r="B47" i="61"/>
  <c r="C47" i="61"/>
  <c r="D47" i="61"/>
  <c r="B48" i="61"/>
  <c r="C48" i="61"/>
  <c r="D48" i="61"/>
  <c r="B49" i="61"/>
  <c r="C49" i="61"/>
  <c r="D49" i="61"/>
  <c r="B50" i="61"/>
  <c r="C50" i="61"/>
  <c r="D50" i="61"/>
  <c r="B51" i="61"/>
  <c r="C51" i="61"/>
  <c r="D51" i="61"/>
  <c r="B52" i="61"/>
  <c r="C52" i="61"/>
  <c r="D52" i="61"/>
  <c r="B53" i="61"/>
  <c r="C53" i="61"/>
  <c r="D53" i="61"/>
  <c r="B54" i="61"/>
  <c r="C54" i="61"/>
  <c r="D54" i="61"/>
  <c r="B55" i="61"/>
  <c r="C55" i="61"/>
  <c r="D55" i="61"/>
  <c r="B56" i="61"/>
  <c r="C56" i="61"/>
  <c r="D56" i="6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6" i="42"/>
  <c r="C7" i="42"/>
  <c r="C8" i="42"/>
  <c r="C9" i="42"/>
  <c r="C10" i="42"/>
  <c r="C11" i="42"/>
  <c r="C12" i="42"/>
  <c r="C13" i="42"/>
  <c r="C14" i="42"/>
  <c r="C15" i="42"/>
  <c r="C16" i="42"/>
  <c r="C17" i="42"/>
  <c r="C18" i="42"/>
  <c r="C19" i="42"/>
  <c r="C20" i="42"/>
  <c r="C21" i="42"/>
  <c r="C22" i="42"/>
  <c r="C23" i="42"/>
  <c r="C24" i="42"/>
  <c r="C25" i="42"/>
  <c r="C26" i="42"/>
  <c r="C27" i="42"/>
  <c r="C28" i="42"/>
  <c r="C29" i="42"/>
  <c r="C30" i="42"/>
  <c r="C31" i="42"/>
  <c r="C32" i="42"/>
  <c r="C33" i="42"/>
  <c r="C34" i="42"/>
  <c r="C35" i="42"/>
  <c r="C36" i="42"/>
  <c r="C37" i="42"/>
  <c r="C38" i="42"/>
  <c r="C39" i="42"/>
  <c r="C40" i="42"/>
  <c r="C41" i="42"/>
  <c r="C42" i="42"/>
  <c r="C43" i="42"/>
  <c r="C44" i="42"/>
  <c r="C45" i="42"/>
  <c r="C46" i="42"/>
  <c r="C47" i="42"/>
  <c r="C48" i="42"/>
  <c r="C49" i="42"/>
  <c r="C50" i="42"/>
  <c r="C51" i="42"/>
  <c r="C52" i="42"/>
  <c r="C53" i="42"/>
  <c r="C54" i="42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A20" i="64" l="1"/>
  <c r="B23" i="1"/>
  <c r="A40" i="64"/>
  <c r="I6" i="42"/>
  <c r="J6" i="42"/>
  <c r="I7" i="42"/>
  <c r="J7" i="42"/>
  <c r="I8" i="42"/>
  <c r="J8" i="42"/>
  <c r="I9" i="42"/>
  <c r="J9" i="42"/>
  <c r="I10" i="42"/>
  <c r="J10" i="42"/>
  <c r="I11" i="42"/>
  <c r="J11" i="42"/>
  <c r="I12" i="42"/>
  <c r="J12" i="42"/>
  <c r="I13" i="42"/>
  <c r="J13" i="42"/>
  <c r="I14" i="42"/>
  <c r="J14" i="42"/>
  <c r="I15" i="42"/>
  <c r="J15" i="42"/>
  <c r="I16" i="42"/>
  <c r="J16" i="42"/>
  <c r="I17" i="42"/>
  <c r="J17" i="42"/>
  <c r="I18" i="42"/>
  <c r="J18" i="42"/>
  <c r="I19" i="42"/>
  <c r="J19" i="42"/>
  <c r="I20" i="42"/>
  <c r="J20" i="42"/>
  <c r="I21" i="42"/>
  <c r="J21" i="42"/>
  <c r="I22" i="42"/>
  <c r="J22" i="42"/>
  <c r="I23" i="42"/>
  <c r="J23" i="42"/>
  <c r="I24" i="42"/>
  <c r="J24" i="42"/>
  <c r="I25" i="42"/>
  <c r="J25" i="42"/>
  <c r="I26" i="42"/>
  <c r="J26" i="42"/>
  <c r="I27" i="42"/>
  <c r="J27" i="42"/>
  <c r="I28" i="42"/>
  <c r="J28" i="42"/>
  <c r="I29" i="42"/>
  <c r="J29" i="42"/>
  <c r="I30" i="42"/>
  <c r="J30" i="42"/>
  <c r="I31" i="42"/>
  <c r="J31" i="42"/>
  <c r="I32" i="42"/>
  <c r="J32" i="42"/>
  <c r="I33" i="42"/>
  <c r="J33" i="42"/>
  <c r="I34" i="42"/>
  <c r="J34" i="42"/>
  <c r="I35" i="42"/>
  <c r="J35" i="42"/>
  <c r="I36" i="42"/>
  <c r="J36" i="42"/>
  <c r="I37" i="42"/>
  <c r="J37" i="42"/>
  <c r="I38" i="42"/>
  <c r="J38" i="42"/>
  <c r="I39" i="42"/>
  <c r="J39" i="42"/>
  <c r="I40" i="42"/>
  <c r="J40" i="42"/>
  <c r="I41" i="42"/>
  <c r="J41" i="42"/>
  <c r="I42" i="42"/>
  <c r="J42" i="42"/>
  <c r="I43" i="42"/>
  <c r="J43" i="42"/>
  <c r="I44" i="42"/>
  <c r="J44" i="42"/>
  <c r="I45" i="42"/>
  <c r="J45" i="42"/>
  <c r="I46" i="42"/>
  <c r="J46" i="42"/>
  <c r="I47" i="42"/>
  <c r="J47" i="42"/>
  <c r="I48" i="42"/>
  <c r="J48" i="42"/>
  <c r="I49" i="42"/>
  <c r="J49" i="42"/>
  <c r="I50" i="42"/>
  <c r="J50" i="42"/>
  <c r="I51" i="42"/>
  <c r="J51" i="42"/>
  <c r="I52" i="42"/>
  <c r="J52" i="42"/>
  <c r="I53" i="42"/>
  <c r="J53" i="42"/>
  <c r="I54" i="42"/>
  <c r="J54" i="42"/>
  <c r="H6" i="42"/>
  <c r="H7" i="42"/>
  <c r="H8" i="42"/>
  <c r="H9" i="42"/>
  <c r="H10" i="42"/>
  <c r="H11" i="42"/>
  <c r="H12" i="42"/>
  <c r="H13" i="42"/>
  <c r="H14" i="42"/>
  <c r="H15" i="42"/>
  <c r="H16" i="42"/>
  <c r="H17" i="42"/>
  <c r="H18" i="42"/>
  <c r="H19" i="42"/>
  <c r="H20" i="42"/>
  <c r="H21" i="42"/>
  <c r="H22" i="42"/>
  <c r="H23" i="42"/>
  <c r="H24" i="42"/>
  <c r="H25" i="42"/>
  <c r="H26" i="42"/>
  <c r="H27" i="42"/>
  <c r="H28" i="42"/>
  <c r="H29" i="42"/>
  <c r="H30" i="42"/>
  <c r="H31" i="42"/>
  <c r="H32" i="42"/>
  <c r="H33" i="42"/>
  <c r="H34" i="42"/>
  <c r="H35" i="42"/>
  <c r="H36" i="42"/>
  <c r="H37" i="42"/>
  <c r="H38" i="42"/>
  <c r="H39" i="42"/>
  <c r="H40" i="42"/>
  <c r="H41" i="42"/>
  <c r="H42" i="42"/>
  <c r="H43" i="42"/>
  <c r="H44" i="42"/>
  <c r="H45" i="42"/>
  <c r="H46" i="42"/>
  <c r="H47" i="42"/>
  <c r="H48" i="42"/>
  <c r="H49" i="42"/>
  <c r="H50" i="42"/>
  <c r="H51" i="42"/>
  <c r="H52" i="42"/>
  <c r="H53" i="42"/>
  <c r="H54" i="42"/>
  <c r="B8" i="37"/>
  <c r="C8" i="37"/>
  <c r="B9" i="37"/>
  <c r="C9" i="37"/>
  <c r="B10" i="37"/>
  <c r="C10" i="37"/>
  <c r="B11" i="37"/>
  <c r="C11" i="37"/>
  <c r="B12" i="37"/>
  <c r="C12" i="37"/>
  <c r="B13" i="37"/>
  <c r="C13" i="37"/>
  <c r="B14" i="37"/>
  <c r="C14" i="37"/>
  <c r="B15" i="37"/>
  <c r="C15" i="37"/>
  <c r="B16" i="37"/>
  <c r="C16" i="37"/>
  <c r="B17" i="37"/>
  <c r="C17" i="37"/>
  <c r="B18" i="37"/>
  <c r="C18" i="37"/>
  <c r="B19" i="37"/>
  <c r="C19" i="37"/>
  <c r="B20" i="37"/>
  <c r="C20" i="37"/>
  <c r="B21" i="37"/>
  <c r="C21" i="37"/>
  <c r="B22" i="37"/>
  <c r="C22" i="37"/>
  <c r="B23" i="37"/>
  <c r="C23" i="37"/>
  <c r="B24" i="37"/>
  <c r="C24" i="37"/>
  <c r="B25" i="37"/>
  <c r="C25" i="37"/>
  <c r="B26" i="37"/>
  <c r="C26" i="37"/>
  <c r="B27" i="37"/>
  <c r="C27" i="37"/>
  <c r="B28" i="37"/>
  <c r="C28" i="37"/>
  <c r="B29" i="37"/>
  <c r="C29" i="37"/>
  <c r="B30" i="37"/>
  <c r="C30" i="37"/>
  <c r="B31" i="37"/>
  <c r="C31" i="37"/>
  <c r="B32" i="37"/>
  <c r="C32" i="37"/>
  <c r="B33" i="37"/>
  <c r="C33" i="37"/>
  <c r="B34" i="37"/>
  <c r="C34" i="37"/>
  <c r="B35" i="37"/>
  <c r="C35" i="37"/>
  <c r="B36" i="37"/>
  <c r="C36" i="37"/>
  <c r="B37" i="37"/>
  <c r="C37" i="37"/>
  <c r="B38" i="37"/>
  <c r="C38" i="37"/>
  <c r="B39" i="37"/>
  <c r="C39" i="37"/>
  <c r="B40" i="37"/>
  <c r="C40" i="37"/>
  <c r="B41" i="37"/>
  <c r="C41" i="37"/>
  <c r="B42" i="37"/>
  <c r="C42" i="37"/>
  <c r="B43" i="37"/>
  <c r="C43" i="37"/>
  <c r="B44" i="37"/>
  <c r="C44" i="37"/>
  <c r="B45" i="37"/>
  <c r="C45" i="37"/>
  <c r="B46" i="37"/>
  <c r="C46" i="37"/>
  <c r="B47" i="37"/>
  <c r="C47" i="37"/>
  <c r="B48" i="37"/>
  <c r="C48" i="37"/>
  <c r="B49" i="37"/>
  <c r="C49" i="37"/>
  <c r="B50" i="37"/>
  <c r="C50" i="37"/>
  <c r="B51" i="37"/>
  <c r="C51" i="37"/>
  <c r="B52" i="37"/>
  <c r="C52" i="37"/>
  <c r="B53" i="37"/>
  <c r="C53" i="37"/>
  <c r="B54" i="37"/>
  <c r="C54" i="37"/>
  <c r="B55" i="37"/>
  <c r="C55" i="37"/>
  <c r="B56" i="37"/>
  <c r="C56" i="37"/>
  <c r="B9" i="26"/>
  <c r="C9" i="26"/>
  <c r="B10" i="26"/>
  <c r="C10" i="26"/>
  <c r="B11" i="26"/>
  <c r="C11" i="26"/>
  <c r="B12" i="26"/>
  <c r="C12" i="26"/>
  <c r="B13" i="26"/>
  <c r="C13" i="26"/>
  <c r="B14" i="26"/>
  <c r="C14" i="26"/>
  <c r="B15" i="26"/>
  <c r="C15" i="26"/>
  <c r="B16" i="26"/>
  <c r="C16" i="26"/>
  <c r="B17" i="26"/>
  <c r="C17" i="26"/>
  <c r="B18" i="26"/>
  <c r="C18" i="26"/>
  <c r="B19" i="26"/>
  <c r="C19" i="26"/>
  <c r="B20" i="26"/>
  <c r="C20" i="26"/>
  <c r="B21" i="26"/>
  <c r="C21" i="26"/>
  <c r="B22" i="26"/>
  <c r="C22" i="26"/>
  <c r="B23" i="26"/>
  <c r="C23" i="26"/>
  <c r="B24" i="26"/>
  <c r="C24" i="26"/>
  <c r="B25" i="26"/>
  <c r="C25" i="26"/>
  <c r="B26" i="26"/>
  <c r="C26" i="26"/>
  <c r="B27" i="26"/>
  <c r="C27" i="26"/>
  <c r="B28" i="26"/>
  <c r="C28" i="26"/>
  <c r="B29" i="26"/>
  <c r="C29" i="26"/>
  <c r="B30" i="26"/>
  <c r="C30" i="26"/>
  <c r="B31" i="26"/>
  <c r="C31" i="26"/>
  <c r="B32" i="26"/>
  <c r="C32" i="26"/>
  <c r="B33" i="26"/>
  <c r="C33" i="26"/>
  <c r="B34" i="26"/>
  <c r="C34" i="26"/>
  <c r="B35" i="26"/>
  <c r="C35" i="26"/>
  <c r="B36" i="26"/>
  <c r="C36" i="26"/>
  <c r="B37" i="26"/>
  <c r="C37" i="26"/>
  <c r="B38" i="26"/>
  <c r="C38" i="26"/>
  <c r="B39" i="26"/>
  <c r="C39" i="26"/>
  <c r="B40" i="26"/>
  <c r="C40" i="26"/>
  <c r="B41" i="26"/>
  <c r="C41" i="26"/>
  <c r="B42" i="26"/>
  <c r="C42" i="26"/>
  <c r="B43" i="26"/>
  <c r="C43" i="26"/>
  <c r="B44" i="26"/>
  <c r="C44" i="26"/>
  <c r="B45" i="26"/>
  <c r="C45" i="26"/>
  <c r="B46" i="26"/>
  <c r="C46" i="26"/>
  <c r="B47" i="26"/>
  <c r="C47" i="26"/>
  <c r="B48" i="26"/>
  <c r="C48" i="26"/>
  <c r="B49" i="26"/>
  <c r="C49" i="26"/>
  <c r="B50" i="26"/>
  <c r="C50" i="26"/>
  <c r="B51" i="26"/>
  <c r="C51" i="26"/>
  <c r="B52" i="26"/>
  <c r="C52" i="26"/>
  <c r="B53" i="26"/>
  <c r="C53" i="26"/>
  <c r="B54" i="26"/>
  <c r="C54" i="26"/>
  <c r="B55" i="26"/>
  <c r="C55" i="26"/>
  <c r="B56" i="26"/>
  <c r="C56" i="26"/>
  <c r="B57" i="26"/>
  <c r="C57" i="26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13" i="55"/>
  <c r="B35" i="55"/>
  <c r="B51" i="55"/>
  <c r="B19" i="55"/>
  <c r="B14" i="55"/>
  <c r="B9" i="55"/>
  <c r="B25" i="55"/>
  <c r="B16" i="55"/>
  <c r="B10" i="55"/>
  <c r="B26" i="55"/>
  <c r="B22" i="55"/>
  <c r="B49" i="55"/>
  <c r="B11" i="55"/>
  <c r="B57" i="55"/>
  <c r="B41" i="55"/>
  <c r="B30" i="55"/>
  <c r="B15" i="55"/>
  <c r="B37" i="55"/>
  <c r="B12" i="55"/>
  <c r="B18" i="55"/>
  <c r="B23" i="55"/>
  <c r="B17" i="55"/>
  <c r="B27" i="55"/>
  <c r="B32" i="55"/>
  <c r="B47" i="55"/>
  <c r="B55" i="55"/>
  <c r="B28" i="55"/>
  <c r="B31" i="55"/>
  <c r="B46" i="55"/>
  <c r="B21" i="55"/>
  <c r="B42" i="55"/>
  <c r="B54" i="55"/>
  <c r="B44" i="55"/>
  <c r="B53" i="55"/>
  <c r="B40" i="55"/>
  <c r="B39" i="55"/>
  <c r="B36" i="55"/>
  <c r="B33" i="55"/>
  <c r="B24" i="55"/>
  <c r="B56" i="55"/>
  <c r="B43" i="55"/>
  <c r="B45" i="55"/>
  <c r="B34" i="55"/>
  <c r="B50" i="55"/>
  <c r="B20" i="55"/>
  <c r="B38" i="55"/>
  <c r="B48" i="55"/>
  <c r="B52" i="55"/>
  <c r="A41" i="64" l="1"/>
  <c r="B24" i="1"/>
  <c r="A21" i="64"/>
  <c r="F8" i="38"/>
  <c r="C8" i="38"/>
  <c r="B8" i="38"/>
  <c r="C5" i="7"/>
  <c r="J5" i="42"/>
  <c r="I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J5" i="7"/>
  <c r="I5" i="7"/>
  <c r="F122" i="60"/>
  <c r="F54" i="60"/>
  <c r="D49" i="59"/>
  <c r="D20" i="59"/>
  <c r="F106" i="58"/>
  <c r="F49" i="58"/>
  <c r="F131" i="57"/>
  <c r="F60" i="57"/>
  <c r="B25" i="1" l="1"/>
  <c r="A22" i="64"/>
  <c r="A42" i="64"/>
  <c r="D7" i="61"/>
  <c r="C7" i="61"/>
  <c r="B7" i="61"/>
  <c r="C7" i="37"/>
  <c r="C8" i="26"/>
  <c r="B8" i="26"/>
  <c r="B8" i="55"/>
  <c r="A5" i="42"/>
  <c r="H5" i="42"/>
  <c r="C5" i="42"/>
  <c r="B3" i="17"/>
  <c r="B15" i="28"/>
  <c r="A43" i="64" l="1"/>
  <c r="B26" i="1"/>
  <c r="A23" i="64"/>
  <c r="H59" i="42"/>
  <c r="E36" i="63" s="1"/>
  <c r="A24" i="64" l="1"/>
  <c r="B27" i="1"/>
  <c r="A44" i="64"/>
  <c r="F128" i="60"/>
  <c r="B128" i="60"/>
  <c r="F127" i="60"/>
  <c r="B127" i="60"/>
  <c r="D55" i="59"/>
  <c r="B55" i="59"/>
  <c r="D54" i="59"/>
  <c r="B54" i="59"/>
  <c r="F112" i="58"/>
  <c r="B112" i="58"/>
  <c r="F111" i="58"/>
  <c r="B111" i="58"/>
  <c r="F137" i="57"/>
  <c r="B137" i="57"/>
  <c r="F136" i="57"/>
  <c r="B136" i="57"/>
  <c r="F60" i="60"/>
  <c r="B60" i="60"/>
  <c r="F59" i="60"/>
  <c r="B59" i="60"/>
  <c r="D26" i="59"/>
  <c r="B26" i="59"/>
  <c r="D25" i="59"/>
  <c r="B25" i="59"/>
  <c r="F55" i="58"/>
  <c r="B55" i="58"/>
  <c r="F54" i="58"/>
  <c r="B54" i="58"/>
  <c r="F66" i="57"/>
  <c r="F65" i="57"/>
  <c r="B4" i="54"/>
  <c r="B4" i="3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" i="7"/>
  <c r="I61" i="42"/>
  <c r="H58" i="42"/>
  <c r="E44" i="63" s="1"/>
  <c r="H57" i="42"/>
  <c r="E8" i="63" s="1"/>
  <c r="F8" i="64"/>
  <c r="G8" i="64" s="1"/>
  <c r="D8" i="42"/>
  <c r="D9" i="42"/>
  <c r="D10" i="42"/>
  <c r="D12" i="42"/>
  <c r="D13" i="42"/>
  <c r="D14" i="42"/>
  <c r="D15" i="42"/>
  <c r="D16" i="42"/>
  <c r="D17" i="42"/>
  <c r="D18" i="42"/>
  <c r="D19" i="42"/>
  <c r="D20" i="42"/>
  <c r="D21" i="42"/>
  <c r="D23" i="42"/>
  <c r="D24" i="42"/>
  <c r="D26" i="42"/>
  <c r="D27" i="42"/>
  <c r="D28" i="42"/>
  <c r="D29" i="42"/>
  <c r="D30" i="42"/>
  <c r="D31" i="42"/>
  <c r="D32" i="42"/>
  <c r="D34" i="42"/>
  <c r="D35" i="42"/>
  <c r="D37" i="7"/>
  <c r="D39" i="42"/>
  <c r="D40" i="42"/>
  <c r="D41" i="42"/>
  <c r="D42" i="42"/>
  <c r="D43" i="42"/>
  <c r="D44" i="42"/>
  <c r="D47" i="42"/>
  <c r="D48" i="42"/>
  <c r="D50" i="42"/>
  <c r="D51" i="42"/>
  <c r="D52" i="42"/>
  <c r="D53" i="42"/>
  <c r="D54" i="42"/>
  <c r="D25" i="7"/>
  <c r="D33" i="7"/>
  <c r="D35" i="7"/>
  <c r="D39" i="7"/>
  <c r="D41" i="7"/>
  <c r="D43" i="7"/>
  <c r="D45" i="7"/>
  <c r="D47" i="7"/>
  <c r="D49" i="7"/>
  <c r="D51" i="7"/>
  <c r="D53" i="7"/>
  <c r="A45" i="64" l="1"/>
  <c r="B28" i="1"/>
  <c r="A25" i="64"/>
  <c r="D29" i="7"/>
  <c r="D27" i="7"/>
  <c r="D31" i="7"/>
  <c r="AL293" i="1"/>
  <c r="I9" i="55" s="1"/>
  <c r="AY293" i="1"/>
  <c r="J9" i="55" s="1"/>
  <c r="AA293" i="1"/>
  <c r="H9" i="55" s="1"/>
  <c r="D36" i="42"/>
  <c r="D49" i="42"/>
  <c r="E49" i="42" s="1"/>
  <c r="D22" i="42"/>
  <c r="E73" i="63"/>
  <c r="F44" i="63" s="1"/>
  <c r="H60" i="42"/>
  <c r="D37" i="42"/>
  <c r="D46" i="42"/>
  <c r="D38" i="42"/>
  <c r="D33" i="42"/>
  <c r="D25" i="42"/>
  <c r="D7" i="42"/>
  <c r="D11" i="42"/>
  <c r="D45" i="42"/>
  <c r="D6" i="42"/>
  <c r="D54" i="7"/>
  <c r="D52" i="7"/>
  <c r="D50" i="7"/>
  <c r="D48" i="7"/>
  <c r="D46" i="7"/>
  <c r="D44" i="7"/>
  <c r="D42" i="7"/>
  <c r="D40" i="7"/>
  <c r="D38" i="7"/>
  <c r="D36" i="7"/>
  <c r="D34" i="7"/>
  <c r="D32" i="7"/>
  <c r="D30" i="7"/>
  <c r="D28" i="7"/>
  <c r="D26" i="7"/>
  <c r="A26" i="64" l="1"/>
  <c r="A27" i="64"/>
  <c r="A47" i="64"/>
  <c r="A46" i="64"/>
  <c r="E25" i="7"/>
  <c r="E49" i="7"/>
  <c r="E25" i="42"/>
  <c r="E36" i="7"/>
  <c r="E36" i="42"/>
  <c r="F64" i="63"/>
  <c r="F36" i="63"/>
  <c r="F8" i="63"/>
  <c r="F73" i="63" l="1"/>
  <c r="D12" i="17"/>
  <c r="C10" i="55" s="1"/>
  <c r="D13" i="17"/>
  <c r="C26" i="55" s="1"/>
  <c r="D14" i="17"/>
  <c r="C22" i="55" s="1"/>
  <c r="D15" i="17"/>
  <c r="C49" i="55" s="1"/>
  <c r="D16" i="17"/>
  <c r="C11" i="55" s="1"/>
  <c r="D17" i="17"/>
  <c r="C57" i="55" s="1"/>
  <c r="D18" i="17"/>
  <c r="C41" i="55" s="1"/>
  <c r="D19" i="17"/>
  <c r="C30" i="55" s="1"/>
  <c r="D20" i="17"/>
  <c r="C15" i="55" s="1"/>
  <c r="D21" i="17"/>
  <c r="C37" i="55" s="1"/>
  <c r="D22" i="17"/>
  <c r="C12" i="55" s="1"/>
  <c r="D23" i="17"/>
  <c r="C18" i="55" s="1"/>
  <c r="D24" i="17"/>
  <c r="C23" i="55" s="1"/>
  <c r="D25" i="17"/>
  <c r="C17" i="55" s="1"/>
  <c r="D26" i="17"/>
  <c r="C27" i="55" s="1"/>
  <c r="D27" i="17"/>
  <c r="C32" i="55" s="1"/>
  <c r="D28" i="17"/>
  <c r="C47" i="55" s="1"/>
  <c r="D29" i="17"/>
  <c r="C55" i="55" s="1"/>
  <c r="D30" i="17"/>
  <c r="C28" i="55" s="1"/>
  <c r="D31" i="17"/>
  <c r="C31" i="55" s="1"/>
  <c r="D32" i="17"/>
  <c r="C46" i="55" s="1"/>
  <c r="D33" i="17"/>
  <c r="C21" i="55" s="1"/>
  <c r="D34" i="17"/>
  <c r="C42" i="55" s="1"/>
  <c r="D35" i="17"/>
  <c r="C54" i="55" s="1"/>
  <c r="D36" i="17"/>
  <c r="C44" i="55" s="1"/>
  <c r="D37" i="17"/>
  <c r="C29" i="55" s="1"/>
  <c r="D38" i="17"/>
  <c r="C53" i="55" s="1"/>
  <c r="D39" i="17"/>
  <c r="C40" i="55" s="1"/>
  <c r="D40" i="17"/>
  <c r="C39" i="55" s="1"/>
  <c r="D41" i="17"/>
  <c r="C36" i="55" s="1"/>
  <c r="D42" i="17"/>
  <c r="C33" i="55" s="1"/>
  <c r="D43" i="17"/>
  <c r="C24" i="55" s="1"/>
  <c r="D44" i="17"/>
  <c r="C56" i="55" s="1"/>
  <c r="D45" i="17"/>
  <c r="C43" i="55" s="1"/>
  <c r="D46" i="17"/>
  <c r="C45" i="55" s="1"/>
  <c r="D47" i="17"/>
  <c r="C34" i="55" s="1"/>
  <c r="D48" i="17"/>
  <c r="C50" i="55" s="1"/>
  <c r="D49" i="17"/>
  <c r="C20" i="55" s="1"/>
  <c r="D50" i="17"/>
  <c r="C38" i="55" s="1"/>
  <c r="D51" i="17"/>
  <c r="C48" i="55" s="1"/>
  <c r="D52" i="17"/>
  <c r="C52" i="55" s="1"/>
  <c r="D11" i="17"/>
  <c r="C16" i="55" s="1"/>
  <c r="D7" i="17"/>
  <c r="C19" i="55" s="1"/>
  <c r="D8" i="17"/>
  <c r="C14" i="55" s="1"/>
  <c r="D9" i="17"/>
  <c r="C9" i="55" s="1"/>
  <c r="D10" i="17"/>
  <c r="C25" i="55" s="1"/>
  <c r="D6" i="17"/>
  <c r="C51" i="55" s="1"/>
  <c r="D4" i="17"/>
  <c r="C13" i="55" s="1"/>
  <c r="D5" i="17"/>
  <c r="C35" i="55" s="1"/>
  <c r="D3" i="17"/>
  <c r="C8" i="55" s="1"/>
  <c r="G293" i="1" l="1"/>
  <c r="G9" i="55" s="1"/>
  <c r="BE291" i="1"/>
  <c r="G292" i="1" s="1"/>
  <c r="D5" i="42"/>
  <c r="E5" i="42" s="1"/>
  <c r="AD46" i="16"/>
  <c r="B46" i="16"/>
  <c r="H59" i="65" l="1"/>
  <c r="F65" i="65" s="1"/>
  <c r="J59" i="65"/>
  <c r="F66" i="65" s="1"/>
  <c r="L59" i="65"/>
  <c r="F67" i="65" s="1"/>
  <c r="N59" i="65"/>
  <c r="F68" i="65" s="1"/>
  <c r="F59" i="65"/>
  <c r="F64" i="65" s="1"/>
  <c r="D59" i="65"/>
  <c r="F63" i="65" s="1"/>
  <c r="D55" i="42"/>
  <c r="BE293" i="1"/>
  <c r="I292" i="1"/>
  <c r="K292" i="1"/>
  <c r="M292" i="1"/>
  <c r="O292" i="1"/>
  <c r="Q292" i="1"/>
  <c r="S292" i="1"/>
  <c r="BB292" i="1"/>
  <c r="AX292" i="1"/>
  <c r="AR292" i="1"/>
  <c r="AN292" i="1"/>
  <c r="AJ292" i="1"/>
  <c r="AF292" i="1"/>
  <c r="AB292" i="1"/>
  <c r="X292" i="1"/>
  <c r="T292" i="1"/>
  <c r="P292" i="1"/>
  <c r="L292" i="1"/>
  <c r="E8" i="17" s="1"/>
  <c r="F8" i="17" s="1"/>
  <c r="H292" i="1"/>
  <c r="BA292" i="1"/>
  <c r="AW292" i="1"/>
  <c r="AS292" i="1"/>
  <c r="AO292" i="1"/>
  <c r="AI292" i="1"/>
  <c r="AE292" i="1"/>
  <c r="AA292" i="1"/>
  <c r="W292" i="1"/>
  <c r="AV292" i="1"/>
  <c r="BD292" i="1"/>
  <c r="AZ292" i="1"/>
  <c r="AT292" i="1"/>
  <c r="AP292" i="1"/>
  <c r="AL292" i="1"/>
  <c r="AH292" i="1"/>
  <c r="AD292" i="1"/>
  <c r="Z292" i="1"/>
  <c r="V292" i="1"/>
  <c r="R292" i="1"/>
  <c r="N292" i="1"/>
  <c r="J292" i="1"/>
  <c r="BC292" i="1"/>
  <c r="AY292" i="1"/>
  <c r="AU292" i="1"/>
  <c r="AQ292" i="1"/>
  <c r="AM292" i="1"/>
  <c r="AG292" i="1"/>
  <c r="AC292" i="1"/>
  <c r="Y292" i="1"/>
  <c r="U292" i="1"/>
  <c r="AK292" i="1"/>
  <c r="E3" i="17"/>
  <c r="A4" i="16"/>
  <c r="B4" i="16" s="1"/>
  <c r="B45" i="16" s="1"/>
  <c r="O4" i="16"/>
  <c r="O45" i="16" s="1"/>
  <c r="Q4" i="16"/>
  <c r="Q45" i="16" s="1"/>
  <c r="S4" i="16"/>
  <c r="S45" i="16" s="1"/>
  <c r="U4" i="16"/>
  <c r="U45" i="16" s="1"/>
  <c r="V4" i="16"/>
  <c r="V45" i="16" s="1"/>
  <c r="W4" i="16"/>
  <c r="W45" i="16" s="1"/>
  <c r="Y4" i="16"/>
  <c r="Y45" i="16" s="1"/>
  <c r="AA4" i="16"/>
  <c r="AA45" i="16" s="1"/>
  <c r="AB4" i="16"/>
  <c r="AB45" i="16" s="1"/>
  <c r="AC4" i="16"/>
  <c r="AC45" i="16" s="1"/>
  <c r="AD4" i="16"/>
  <c r="AD45" i="16" s="1"/>
  <c r="AE4" i="16"/>
  <c r="AE45" i="16" s="1"/>
  <c r="AG4" i="16"/>
  <c r="AG45" i="16" s="1"/>
  <c r="AI4" i="16"/>
  <c r="AI45" i="16" s="1"/>
  <c r="AJ4" i="16"/>
  <c r="AJ45" i="16" s="1"/>
  <c r="AK4" i="16"/>
  <c r="AK45" i="16" s="1"/>
  <c r="AM4" i="16"/>
  <c r="AM45" i="16" s="1"/>
  <c r="AO4" i="16"/>
  <c r="AO45" i="16" s="1"/>
  <c r="AQ4" i="16"/>
  <c r="AQ45" i="16" s="1"/>
  <c r="AS4" i="16"/>
  <c r="AS45" i="16" s="1"/>
  <c r="AU4" i="16"/>
  <c r="AU45" i="16" s="1"/>
  <c r="AW4" i="16"/>
  <c r="AW45" i="16" s="1"/>
  <c r="AY4" i="16"/>
  <c r="AY45" i="16" s="1"/>
  <c r="C4" i="16"/>
  <c r="C45" i="16" s="1"/>
  <c r="D4" i="16"/>
  <c r="D45" i="16" s="1"/>
  <c r="E4" i="16"/>
  <c r="E45" i="16" s="1"/>
  <c r="F4" i="16"/>
  <c r="F45" i="16" s="1"/>
  <c r="G4" i="16"/>
  <c r="G45" i="16" s="1"/>
  <c r="H4" i="16"/>
  <c r="H45" i="16" s="1"/>
  <c r="I4" i="16"/>
  <c r="I45" i="16" s="1"/>
  <c r="K4" i="16"/>
  <c r="K45" i="16" s="1"/>
  <c r="M4" i="16"/>
  <c r="M45" i="16" s="1"/>
  <c r="AY46" i="16"/>
  <c r="AX46" i="16"/>
  <c r="AW46" i="16"/>
  <c r="AV46" i="16"/>
  <c r="AU46" i="16"/>
  <c r="AT46" i="16"/>
  <c r="AS46" i="16"/>
  <c r="AR46" i="16"/>
  <c r="AQ46" i="16"/>
  <c r="AP46" i="16"/>
  <c r="AO46" i="16"/>
  <c r="AN46" i="16"/>
  <c r="AM46" i="16"/>
  <c r="AL46" i="16"/>
  <c r="AK46" i="16"/>
  <c r="AJ46" i="16"/>
  <c r="AI46" i="16"/>
  <c r="AH46" i="16"/>
  <c r="AG46" i="16"/>
  <c r="AF46" i="16"/>
  <c r="AE46" i="16"/>
  <c r="AC46" i="16"/>
  <c r="AB46" i="16"/>
  <c r="AA46" i="16"/>
  <c r="Z46" i="16"/>
  <c r="Y46" i="16"/>
  <c r="X46" i="16"/>
  <c r="W46" i="16"/>
  <c r="V46" i="16"/>
  <c r="U46" i="16"/>
  <c r="T46" i="16"/>
  <c r="S46" i="16"/>
  <c r="R46" i="16"/>
  <c r="Q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N4" i="16" l="1"/>
  <c r="N45" i="16" s="1"/>
  <c r="L4" i="16"/>
  <c r="L45" i="16" s="1"/>
  <c r="J4" i="16"/>
  <c r="J45" i="16" s="1"/>
  <c r="AX4" i="16"/>
  <c r="AX45" i="16" s="1"/>
  <c r="AV4" i="16"/>
  <c r="AV45" i="16" s="1"/>
  <c r="AT4" i="16"/>
  <c r="AT45" i="16" s="1"/>
  <c r="AR4" i="16"/>
  <c r="AR45" i="16" s="1"/>
  <c r="AP4" i="16"/>
  <c r="AP45" i="16" s="1"/>
  <c r="AN4" i="16"/>
  <c r="AN45" i="16" s="1"/>
  <c r="AL4" i="16"/>
  <c r="AL45" i="16" s="1"/>
  <c r="AH4" i="16"/>
  <c r="AH45" i="16" s="1"/>
  <c r="AF4" i="16"/>
  <c r="AF45" i="16" s="1"/>
  <c r="Z4" i="16"/>
  <c r="Z45" i="16" s="1"/>
  <c r="X4" i="16"/>
  <c r="X45" i="16" s="1"/>
  <c r="T4" i="16"/>
  <c r="T45" i="16" s="1"/>
  <c r="R4" i="16"/>
  <c r="R45" i="16" s="1"/>
  <c r="P4" i="16"/>
  <c r="P45" i="16" s="1"/>
  <c r="AL294" i="1"/>
  <c r="I8" i="55" s="1"/>
  <c r="AY294" i="1"/>
  <c r="J8" i="55" s="1"/>
  <c r="AA294" i="1"/>
  <c r="H8" i="55" s="1"/>
  <c r="G294" i="1"/>
  <c r="G8" i="55" s="1"/>
  <c r="E14" i="55"/>
  <c r="D14" i="55"/>
  <c r="E21" i="17"/>
  <c r="F21" i="17" s="1"/>
  <c r="E6" i="17"/>
  <c r="F6" i="17" s="1"/>
  <c r="E14" i="17"/>
  <c r="F14" i="17" s="1"/>
  <c r="E22" i="17"/>
  <c r="F22" i="17" s="1"/>
  <c r="E16" i="17"/>
  <c r="F16" i="17" s="1"/>
  <c r="E13" i="17"/>
  <c r="F13" i="17" s="1"/>
  <c r="E9" i="17"/>
  <c r="F9" i="17" s="1"/>
  <c r="E5" i="17"/>
  <c r="F5" i="17" s="1"/>
  <c r="F35" i="42"/>
  <c r="F23" i="42"/>
  <c r="F31" i="42"/>
  <c r="F41" i="42"/>
  <c r="F49" i="42"/>
  <c r="F8" i="42"/>
  <c r="F16" i="42"/>
  <c r="F24" i="42"/>
  <c r="F32" i="42"/>
  <c r="F40" i="42"/>
  <c r="F50" i="42"/>
  <c r="F46" i="42"/>
  <c r="F25" i="42"/>
  <c r="F33" i="42"/>
  <c r="F43" i="42"/>
  <c r="F51" i="42"/>
  <c r="F10" i="42"/>
  <c r="F18" i="42"/>
  <c r="F26" i="42"/>
  <c r="F34" i="42"/>
  <c r="F42" i="42"/>
  <c r="F52" i="42"/>
  <c r="F15" i="42"/>
  <c r="F11" i="42"/>
  <c r="F7" i="42"/>
  <c r="F5" i="42"/>
  <c r="F19" i="42"/>
  <c r="F27" i="42"/>
  <c r="F37" i="42"/>
  <c r="F45" i="42"/>
  <c r="F53" i="42"/>
  <c r="F12" i="42"/>
  <c r="F20" i="42"/>
  <c r="F28" i="42"/>
  <c r="F36" i="42"/>
  <c r="F44" i="42"/>
  <c r="F54" i="42"/>
  <c r="F21" i="42"/>
  <c r="F29" i="42"/>
  <c r="F39" i="42"/>
  <c r="F47" i="42"/>
  <c r="F6" i="42"/>
  <c r="F14" i="42"/>
  <c r="F22" i="42"/>
  <c r="F30" i="42"/>
  <c r="F38" i="42"/>
  <c r="F48" i="42"/>
  <c r="F17" i="42"/>
  <c r="F13" i="42"/>
  <c r="F9" i="42"/>
  <c r="BE292" i="1"/>
  <c r="E17" i="17"/>
  <c r="F17" i="17" s="1"/>
  <c r="E10" i="17"/>
  <c r="F10" i="17" s="1"/>
  <c r="E18" i="17"/>
  <c r="F18" i="17" s="1"/>
  <c r="E19" i="17"/>
  <c r="F19" i="17" s="1"/>
  <c r="E4" i="17"/>
  <c r="F4" i="17" s="1"/>
  <c r="E12" i="17"/>
  <c r="F12" i="17" s="1"/>
  <c r="E20" i="17"/>
  <c r="F20" i="17" s="1"/>
  <c r="E15" i="17"/>
  <c r="F15" i="17" s="1"/>
  <c r="E11" i="17"/>
  <c r="F11" i="17" s="1"/>
  <c r="E7" i="17"/>
  <c r="F7" i="17" s="1"/>
  <c r="F35" i="7"/>
  <c r="E33" i="17"/>
  <c r="F33" i="17" s="1"/>
  <c r="E29" i="17"/>
  <c r="F29" i="17" s="1"/>
  <c r="F31" i="7"/>
  <c r="E39" i="17"/>
  <c r="F39" i="17" s="1"/>
  <c r="F41" i="7"/>
  <c r="E47" i="17"/>
  <c r="F47" i="17" s="1"/>
  <c r="F49" i="7"/>
  <c r="E30" i="17"/>
  <c r="F30" i="17" s="1"/>
  <c r="F32" i="7"/>
  <c r="E38" i="17"/>
  <c r="F38" i="17" s="1"/>
  <c r="F40" i="7"/>
  <c r="F50" i="7"/>
  <c r="E48" i="17"/>
  <c r="F48" i="17" s="1"/>
  <c r="F46" i="7"/>
  <c r="E44" i="17"/>
  <c r="F44" i="17" s="1"/>
  <c r="F25" i="7"/>
  <c r="E23" i="17"/>
  <c r="F23" i="17" s="1"/>
  <c r="F33" i="7"/>
  <c r="E31" i="17"/>
  <c r="F31" i="17" s="1"/>
  <c r="E41" i="17"/>
  <c r="F41" i="17" s="1"/>
  <c r="F43" i="7"/>
  <c r="F51" i="7"/>
  <c r="E49" i="17"/>
  <c r="F49" i="17" s="1"/>
  <c r="F26" i="7"/>
  <c r="E24" i="17"/>
  <c r="F24" i="17" s="1"/>
  <c r="F34" i="7"/>
  <c r="E32" i="17"/>
  <c r="F32" i="17" s="1"/>
  <c r="F42" i="7"/>
  <c r="E40" i="17"/>
  <c r="F40" i="17" s="1"/>
  <c r="E50" i="17"/>
  <c r="F50" i="17" s="1"/>
  <c r="F52" i="7"/>
  <c r="F3" i="17"/>
  <c r="F27" i="7"/>
  <c r="E25" i="17"/>
  <c r="F25" i="17" s="1"/>
  <c r="E35" i="17"/>
  <c r="F35" i="17" s="1"/>
  <c r="F37" i="7"/>
  <c r="E43" i="17"/>
  <c r="F43" i="17" s="1"/>
  <c r="F45" i="7"/>
  <c r="E51" i="17"/>
  <c r="F51" i="17" s="1"/>
  <c r="F53" i="7"/>
  <c r="E26" i="17"/>
  <c r="F26" i="17" s="1"/>
  <c r="F28" i="7"/>
  <c r="E34" i="17"/>
  <c r="F34" i="17" s="1"/>
  <c r="F36" i="7"/>
  <c r="E42" i="17"/>
  <c r="F42" i="17" s="1"/>
  <c r="F44" i="7"/>
  <c r="F54" i="7"/>
  <c r="E52" i="17"/>
  <c r="F52" i="17" s="1"/>
  <c r="E27" i="17"/>
  <c r="F27" i="17" s="1"/>
  <c r="F29" i="7"/>
  <c r="E37" i="17"/>
  <c r="F39" i="7"/>
  <c r="F47" i="7"/>
  <c r="E45" i="17"/>
  <c r="F45" i="17" s="1"/>
  <c r="F30" i="7"/>
  <c r="E28" i="17"/>
  <c r="F28" i="17" s="1"/>
  <c r="F38" i="7"/>
  <c r="E36" i="17"/>
  <c r="F36" i="17" s="1"/>
  <c r="E46" i="17"/>
  <c r="F46" i="17" s="1"/>
  <c r="F48" i="7"/>
  <c r="P46" i="16"/>
  <c r="D24" i="7"/>
  <c r="D22" i="7"/>
  <c r="D20" i="7"/>
  <c r="D18" i="7"/>
  <c r="D16" i="7"/>
  <c r="D14" i="7"/>
  <c r="D12" i="7"/>
  <c r="D10" i="7"/>
  <c r="D8" i="7"/>
  <c r="D6" i="7"/>
  <c r="D5" i="7"/>
  <c r="D23" i="7"/>
  <c r="D21" i="7"/>
  <c r="D19" i="7"/>
  <c r="D17" i="7"/>
  <c r="D15" i="7"/>
  <c r="D13" i="7"/>
  <c r="D11" i="7"/>
  <c r="D9" i="7"/>
  <c r="D7" i="7"/>
  <c r="F37" i="17" l="1"/>
  <c r="E29" i="55" s="1"/>
  <c r="D29" i="55"/>
  <c r="C32" i="17"/>
  <c r="G25" i="42"/>
  <c r="G49" i="42"/>
  <c r="G49" i="7"/>
  <c r="G5" i="42"/>
  <c r="G36" i="7"/>
  <c r="G25" i="7"/>
  <c r="G36" i="42"/>
  <c r="E5" i="7"/>
  <c r="H9" i="7"/>
  <c r="E47" i="55"/>
  <c r="D47" i="55"/>
  <c r="E52" i="55"/>
  <c r="D52" i="55"/>
  <c r="E8" i="55"/>
  <c r="D8" i="55"/>
  <c r="E36" i="55"/>
  <c r="D36" i="55"/>
  <c r="E28" i="55"/>
  <c r="D28" i="55"/>
  <c r="E40" i="55"/>
  <c r="D40" i="55"/>
  <c r="E49" i="55"/>
  <c r="D49" i="55"/>
  <c r="E30" i="55"/>
  <c r="D30" i="55"/>
  <c r="E26" i="55"/>
  <c r="D26" i="55"/>
  <c r="E51" i="55"/>
  <c r="D51" i="55"/>
  <c r="E32" i="55"/>
  <c r="D32" i="55"/>
  <c r="E33" i="55"/>
  <c r="D33" i="55"/>
  <c r="E27" i="55"/>
  <c r="D27" i="55"/>
  <c r="E24" i="55"/>
  <c r="D24" i="55"/>
  <c r="E39" i="55"/>
  <c r="D39" i="55"/>
  <c r="E23" i="55"/>
  <c r="D23" i="55"/>
  <c r="E18" i="55"/>
  <c r="D18" i="55"/>
  <c r="E50" i="55"/>
  <c r="D50" i="55"/>
  <c r="E21" i="55"/>
  <c r="D21" i="55"/>
  <c r="E16" i="55"/>
  <c r="D16" i="55"/>
  <c r="E13" i="55"/>
  <c r="D13" i="55"/>
  <c r="E57" i="55"/>
  <c r="D57" i="55"/>
  <c r="E9" i="55"/>
  <c r="D9" i="55"/>
  <c r="E22" i="55"/>
  <c r="D22" i="55"/>
  <c r="E44" i="55"/>
  <c r="D44" i="55"/>
  <c r="E43" i="55"/>
  <c r="D43" i="55"/>
  <c r="E17" i="55"/>
  <c r="D17" i="55"/>
  <c r="E38" i="55"/>
  <c r="D38" i="55"/>
  <c r="E53" i="55"/>
  <c r="D53" i="55"/>
  <c r="E34" i="55"/>
  <c r="D34" i="55"/>
  <c r="E55" i="55"/>
  <c r="D55" i="55"/>
  <c r="E19" i="55"/>
  <c r="D19" i="55"/>
  <c r="E10" i="55"/>
  <c r="D10" i="55"/>
  <c r="E25" i="55"/>
  <c r="D25" i="55"/>
  <c r="E35" i="55"/>
  <c r="D35" i="55"/>
  <c r="E12" i="55"/>
  <c r="D12" i="55"/>
  <c r="E45" i="55"/>
  <c r="D45" i="55"/>
  <c r="E42" i="55"/>
  <c r="D42" i="55"/>
  <c r="E48" i="55"/>
  <c r="D48" i="55"/>
  <c r="E54" i="55"/>
  <c r="D54" i="55"/>
  <c r="E46" i="55"/>
  <c r="D46" i="55"/>
  <c r="E20" i="55"/>
  <c r="D20" i="55"/>
  <c r="E31" i="55"/>
  <c r="D31" i="55"/>
  <c r="E56" i="55"/>
  <c r="D56" i="55"/>
  <c r="E15" i="55"/>
  <c r="D15" i="55"/>
  <c r="E41" i="55"/>
  <c r="D41" i="55"/>
  <c r="E11" i="55"/>
  <c r="D11" i="55"/>
  <c r="E37" i="55"/>
  <c r="D37" i="55"/>
  <c r="H32" i="7"/>
  <c r="H36" i="7"/>
  <c r="H52" i="7"/>
  <c r="H38" i="7"/>
  <c r="BE294" i="1"/>
  <c r="F55" i="42"/>
  <c r="H30" i="7"/>
  <c r="H49" i="7"/>
  <c r="H34" i="7"/>
  <c r="H42" i="7"/>
  <c r="C43" i="17"/>
  <c r="C16" i="17"/>
  <c r="H29" i="7"/>
  <c r="H37" i="7"/>
  <c r="C20" i="17"/>
  <c r="H6" i="7"/>
  <c r="H16" i="7"/>
  <c r="H12" i="7"/>
  <c r="C51" i="17"/>
  <c r="C15" i="17"/>
  <c r="C33" i="17"/>
  <c r="C12" i="17"/>
  <c r="C29" i="17"/>
  <c r="C41" i="17"/>
  <c r="H15" i="7"/>
  <c r="C48" i="17"/>
  <c r="C24" i="17"/>
  <c r="H8" i="7"/>
  <c r="H10" i="7"/>
  <c r="H11" i="7"/>
  <c r="C31" i="17"/>
  <c r="C23" i="17"/>
  <c r="C39" i="17"/>
  <c r="H21" i="7"/>
  <c r="C36" i="17"/>
  <c r="C27" i="17"/>
  <c r="C35" i="17"/>
  <c r="C44" i="17"/>
  <c r="C40" i="17"/>
  <c r="F6" i="7"/>
  <c r="F10" i="7"/>
  <c r="F14" i="7"/>
  <c r="F18" i="7"/>
  <c r="F22" i="7"/>
  <c r="F7" i="7"/>
  <c r="F11" i="7"/>
  <c r="F15" i="7"/>
  <c r="F19" i="7"/>
  <c r="F23" i="7"/>
  <c r="F5" i="7"/>
  <c r="F8" i="7"/>
  <c r="F12" i="7"/>
  <c r="F16" i="7"/>
  <c r="F20" i="7"/>
  <c r="F24" i="7"/>
  <c r="F9" i="7"/>
  <c r="F13" i="7"/>
  <c r="F17" i="7"/>
  <c r="F21" i="7"/>
  <c r="C7" i="17" l="1"/>
  <c r="H5" i="7"/>
  <c r="C3" i="17"/>
  <c r="H18" i="7"/>
  <c r="C50" i="17"/>
  <c r="C47" i="17"/>
  <c r="C13" i="17"/>
  <c r="C30" i="17"/>
  <c r="C28" i="17"/>
  <c r="G5" i="7"/>
  <c r="C8" i="17"/>
  <c r="F55" i="17"/>
  <c r="H40" i="7"/>
  <c r="C11" i="17"/>
  <c r="H41" i="7"/>
  <c r="H51" i="7"/>
  <c r="H26" i="7"/>
  <c r="H43" i="7"/>
  <c r="H28" i="7"/>
  <c r="H17" i="7"/>
  <c r="C52" i="17"/>
  <c r="H54" i="7"/>
  <c r="H47" i="7"/>
  <c r="H27" i="7"/>
  <c r="H48" i="7"/>
  <c r="H25" i="7"/>
  <c r="H33" i="7"/>
  <c r="H50" i="7"/>
  <c r="H31" i="7"/>
  <c r="H35" i="7"/>
  <c r="H39" i="7"/>
  <c r="H53" i="7"/>
  <c r="H44" i="7"/>
  <c r="H46" i="7"/>
  <c r="H45" i="7"/>
  <c r="C25" i="17"/>
  <c r="C38" i="17"/>
  <c r="H20" i="7"/>
  <c r="C22" i="17"/>
  <c r="H13" i="7"/>
  <c r="C19" i="17"/>
  <c r="H14" i="7"/>
  <c r="H24" i="7"/>
  <c r="C46" i="17"/>
  <c r="C45" i="17"/>
  <c r="F53" i="17"/>
  <c r="C42" i="17"/>
  <c r="C21" i="17"/>
  <c r="H22" i="7"/>
  <c r="H19" i="7"/>
  <c r="C10" i="17"/>
  <c r="C9" i="17"/>
  <c r="H7" i="7"/>
  <c r="C17" i="17"/>
  <c r="C37" i="17"/>
  <c r="C34" i="17"/>
  <c r="C18" i="17"/>
  <c r="C26" i="17"/>
  <c r="C5" i="17"/>
  <c r="H23" i="7"/>
  <c r="C49" i="17"/>
  <c r="C14" i="17"/>
  <c r="C4" i="17"/>
  <c r="C6" i="17"/>
  <c r="F54" i="17" l="1"/>
  <c r="F56" i="17" s="1"/>
  <c r="E55" i="42" l="1"/>
  <c r="G55" i="42"/>
</calcChain>
</file>

<file path=xl/sharedStrings.xml><?xml version="1.0" encoding="utf-8"?>
<sst xmlns="http://schemas.openxmlformats.org/spreadsheetml/2006/main" count="3289" uniqueCount="1362">
  <si>
    <t>Nomor</t>
  </si>
  <si>
    <t>Nama Siswa</t>
  </si>
  <si>
    <t>JK</t>
  </si>
  <si>
    <t>P</t>
  </si>
  <si>
    <t>L</t>
  </si>
  <si>
    <t>PROSENTASE</t>
  </si>
  <si>
    <t>NOMOR ITEM</t>
  </si>
  <si>
    <t>NO</t>
  </si>
  <si>
    <t>P E R N Y A T A A N</t>
  </si>
  <si>
    <t>Petunjuk :</t>
  </si>
  <si>
    <t>Cara Mengatur Waktu</t>
  </si>
  <si>
    <t>B</t>
  </si>
  <si>
    <t>K</t>
  </si>
  <si>
    <t>S</t>
  </si>
  <si>
    <t>JUMLAH</t>
  </si>
  <si>
    <t>CATATAN</t>
  </si>
  <si>
    <t>UNTIK KOLOM KETERANGAN (SEGERA, TINGGI, SEDANG, RENDAH) TOLONG DI CEK RUMUSNYA</t>
  </si>
  <si>
    <t>DIBUAT 3 KRITERIA SAJA (RENDAH, SEDANG DAN TINGGI)</t>
  </si>
  <si>
    <t>K2</t>
  </si>
  <si>
    <t>K3</t>
  </si>
  <si>
    <t>JUMLAH KONSELI</t>
  </si>
  <si>
    <t>TINGGI</t>
  </si>
  <si>
    <t>SEDANG</t>
  </si>
  <si>
    <t>RENDAH</t>
  </si>
  <si>
    <t>Bimbingan Klasikal</t>
  </si>
  <si>
    <t>PRIORITAS</t>
  </si>
  <si>
    <t>NO.ITEM</t>
  </si>
  <si>
    <t>PERNYATAAN</t>
  </si>
  <si>
    <t>Urut</t>
  </si>
  <si>
    <t>Kode</t>
  </si>
  <si>
    <t>Induk</t>
  </si>
  <si>
    <t>SEKOLAH</t>
  </si>
  <si>
    <t>KELAS</t>
  </si>
  <si>
    <t xml:space="preserve">TAHUN PELAJARAN </t>
  </si>
  <si>
    <t>JUMLAH SISWA</t>
  </si>
  <si>
    <t>:</t>
  </si>
  <si>
    <t>(WAJIB DIISI)</t>
  </si>
  <si>
    <t>Motivasi Belajar</t>
  </si>
  <si>
    <t>Cita-cita karirku</t>
  </si>
  <si>
    <t xml:space="preserve"> </t>
  </si>
  <si>
    <t>Nyaman berkumpul keluarga</t>
  </si>
  <si>
    <t>Informasi cara memperoleh beasiswa</t>
  </si>
  <si>
    <t>Ciri-ciri remaja dan perubahannya</t>
  </si>
  <si>
    <t>Menggali Potensi Diri</t>
  </si>
  <si>
    <t>Percaya diri dalam bergaul</t>
  </si>
  <si>
    <t>Bullying dan cara mensikapinya</t>
  </si>
  <si>
    <t>Kepedulian orang tua dalam kegiatan belajar</t>
  </si>
  <si>
    <t>Mudah memahami pelajaran</t>
  </si>
  <si>
    <t>Disiplin belajar</t>
  </si>
  <si>
    <t>Konsentari Belajar</t>
  </si>
  <si>
    <t>Cara meraih prestasi di sekolah</t>
  </si>
  <si>
    <t>Cara belajar kelompok yang efektif</t>
  </si>
  <si>
    <t>Cara belajar efektif di SMP-MTs</t>
  </si>
  <si>
    <t>Sekolah sambil bekerja</t>
  </si>
  <si>
    <t>Mengenal jenis-jenis pekerjaan di Masyarakat</t>
  </si>
  <si>
    <t>Mengenal osis dan kegiataannya</t>
  </si>
  <si>
    <t>hubungan hobi, bakat, minat dan kemampuan</t>
  </si>
  <si>
    <t>Rumusan Kebutuhan</t>
  </si>
  <si>
    <t>Tuhan selalu hadir dalam hidupku</t>
  </si>
  <si>
    <t>Nilai suatu sikap kejujuran</t>
  </si>
  <si>
    <t>Menghilangkan kebiasan menyontek</t>
  </si>
  <si>
    <t>Sikap percaya diri</t>
  </si>
  <si>
    <t>Melakukan Pola hidup bersih dan sehat</t>
  </si>
  <si>
    <t>Pemahaman diri / konsep diri</t>
  </si>
  <si>
    <t>Cinta budaya Indonesia</t>
  </si>
  <si>
    <t>Membentuk keluarga yang harmonis</t>
  </si>
  <si>
    <t>Pentingnya kasih sayang orang tua</t>
  </si>
  <si>
    <t>Peningkatan taraf hidup keluarga</t>
  </si>
  <si>
    <t>Dampak Rokok bagi kesehatan</t>
  </si>
  <si>
    <t>Menjadi Pribadi Mandiri</t>
  </si>
  <si>
    <t>3 Kata Penting dalam pergaulan</t>
  </si>
  <si>
    <t>Cara bergaul dengan teman sebaya</t>
  </si>
  <si>
    <t>Mengatasi konflik pribadi</t>
  </si>
  <si>
    <t>Dampak media sosial</t>
  </si>
  <si>
    <t>Menjalin hubungan baik dengan guru/karyawan</t>
  </si>
  <si>
    <t xml:space="preserve">Orientasi struktur kurikulum </t>
  </si>
  <si>
    <t>Gaya belajar yang sesuai</t>
  </si>
  <si>
    <t>Syarat-syarat kenaikan kelas dan cara meraihnya</t>
  </si>
  <si>
    <t>Memilih Ekstrakurikuler</t>
  </si>
  <si>
    <t>ITEM ANGKET / PERNYATAAN</t>
  </si>
  <si>
    <t>BIDANG PRIBADI</t>
  </si>
  <si>
    <t>Adaptasi di lingkungan sekolah baru</t>
  </si>
  <si>
    <t>Disiplin Diri</t>
  </si>
  <si>
    <t>Manusia sebagai makhluk sosial</t>
  </si>
  <si>
    <t>Bersyukur dengan hati yang ikhlas</t>
  </si>
  <si>
    <t>Kiat Mencari dan Disenangi Teman</t>
  </si>
  <si>
    <t>Tanggung jawab seorang siswa</t>
  </si>
  <si>
    <t>BIDANG SOSIAL</t>
  </si>
  <si>
    <t>BIDANG BELAJAR</t>
  </si>
  <si>
    <t>BIDANG KARIR</t>
  </si>
  <si>
    <t>% Butir</t>
  </si>
  <si>
    <t>Jumlah per bidang</t>
  </si>
  <si>
    <t>% Per Bidang</t>
  </si>
  <si>
    <t>Total</t>
  </si>
  <si>
    <t>KOMPONEN PROGRAM</t>
  </si>
  <si>
    <t>BIDANG LAYANAN</t>
  </si>
  <si>
    <t>PRIBADI</t>
  </si>
  <si>
    <t>SOSIAL</t>
  </si>
  <si>
    <t>HASIL ASSESMEN KEBUTUHAN</t>
  </si>
  <si>
    <t>RUMUSAN KEBUTUHAN</t>
  </si>
  <si>
    <t>BELAJAR</t>
  </si>
  <si>
    <t>KARIR</t>
  </si>
  <si>
    <t>RUMUSAN TUJUAN</t>
  </si>
  <si>
    <t>TUJUAN LAYANAN</t>
  </si>
  <si>
    <t>No.</t>
  </si>
  <si>
    <t>MATERI</t>
  </si>
  <si>
    <t>METODE</t>
  </si>
  <si>
    <t xml:space="preserve">MEDIA </t>
  </si>
  <si>
    <t>EVALUASI</t>
  </si>
  <si>
    <t>Konseling Kelompok</t>
  </si>
  <si>
    <t>Bimbingan Kelompok</t>
  </si>
  <si>
    <t>PERSIAPAN</t>
  </si>
  <si>
    <t>PELAKSANAAN</t>
  </si>
  <si>
    <t>Konsultasi</t>
  </si>
  <si>
    <t>Bimbingan Teman Sebaya</t>
  </si>
  <si>
    <t>A.</t>
  </si>
  <si>
    <t>B.</t>
  </si>
  <si>
    <t>Responsif</t>
  </si>
  <si>
    <t>Juli</t>
  </si>
  <si>
    <t>1.</t>
  </si>
  <si>
    <t>2.</t>
  </si>
  <si>
    <t xml:space="preserve">3. </t>
  </si>
  <si>
    <t>Januari</t>
  </si>
  <si>
    <t>KOMPONEN LAYANAN</t>
  </si>
  <si>
    <t>Dasar</t>
  </si>
  <si>
    <t>STRATEGI LAYANAN</t>
  </si>
  <si>
    <t>Agustus</t>
  </si>
  <si>
    <t>September</t>
  </si>
  <si>
    <t>Oktober</t>
  </si>
  <si>
    <t>Novemper</t>
  </si>
  <si>
    <t>Desember</t>
  </si>
  <si>
    <t>Februari</t>
  </si>
  <si>
    <t>Maret</t>
  </si>
  <si>
    <t>April</t>
  </si>
  <si>
    <t>Juni</t>
  </si>
  <si>
    <t>Mei</t>
  </si>
  <si>
    <t>Jenis Kegiatan/Layanan</t>
  </si>
  <si>
    <t>Bidang Bimbingan</t>
  </si>
  <si>
    <t>Fungsi BK</t>
  </si>
  <si>
    <t>Tujuan</t>
  </si>
  <si>
    <t>Sasaran</t>
  </si>
  <si>
    <t>Waktu</t>
  </si>
  <si>
    <t>Pembagian tugas guru bimbingan dan konseling/konselor</t>
  </si>
  <si>
    <t>Tercapainya efektivitas layanan bimbingan dan konseling</t>
  </si>
  <si>
    <t>Menyusun program bimbingan dan konseling</t>
  </si>
  <si>
    <t>LAYANAN BK</t>
  </si>
  <si>
    <t>LAYANAN DASAR</t>
  </si>
  <si>
    <t>V</t>
  </si>
  <si>
    <t>Pemahaman</t>
  </si>
  <si>
    <t>Referal (Alih Tangan Kasus)</t>
  </si>
  <si>
    <t xml:space="preserve"> LAYANAN DASAR</t>
  </si>
  <si>
    <t xml:space="preserve"> LAYANAN RESPONSIF</t>
  </si>
  <si>
    <t>4.</t>
  </si>
  <si>
    <t>DUKUNGAN SISTEM</t>
  </si>
  <si>
    <t>Konsultasi program bimbingan dan konseling</t>
  </si>
  <si>
    <t>Pengadaan sarana / prasarana BK</t>
  </si>
  <si>
    <t>Assesmen kebutuhan (Angket Masalah Siswa)</t>
  </si>
  <si>
    <t>Terungkapnya kebutuhan peserta didik/konseli</t>
  </si>
  <si>
    <t>Layanan bimbingan dan konseling lebih terarah dan tetap sasaran</t>
  </si>
  <si>
    <t>Tercapainya keberhasilan layanan bimbingan dan konseling</t>
  </si>
  <si>
    <t>Terpenuhinya kebutuhan sarana yang menunjang keberhasilan layanan BK</t>
  </si>
  <si>
    <t>b.  Bimbingan Kelompok</t>
  </si>
  <si>
    <t>a.  Bimbingan Klasikal</t>
  </si>
  <si>
    <t>Pemahaman dan pencegahan</t>
  </si>
  <si>
    <t>Juli - Desb</t>
  </si>
  <si>
    <t xml:space="preserve">Peserta didik/konseli memperoleh informasi melalui media tulis </t>
  </si>
  <si>
    <t>Tips dan Trik Sukses dalam Pengembangan diri</t>
  </si>
  <si>
    <t>c.  Papan Bimbingan</t>
  </si>
  <si>
    <t>LAYANAN RESPONSIF</t>
  </si>
  <si>
    <t>d.  Pengemb. Media BK</t>
  </si>
  <si>
    <t xml:space="preserve">Peserta didik/konseli memperoleh informasi yang bermanfaat bagi dirinya </t>
  </si>
  <si>
    <t>e.  Leafleat</t>
  </si>
  <si>
    <t>Peserta didik/konseli memperoleh informasi melalui media cetak</t>
  </si>
  <si>
    <t>1. Konseling Individual</t>
  </si>
  <si>
    <t>Pengentasan</t>
  </si>
  <si>
    <t>Terbantunya peserta didik dalam mengatasi hambatan/memecahkan masalah yang dialaminya</t>
  </si>
  <si>
    <t>2. Konseling Kelompok</t>
  </si>
  <si>
    <t>Terbantunya memecahkan masalah peserta didik melalui kelompok</t>
  </si>
  <si>
    <t>3. Konsultasi</t>
  </si>
  <si>
    <t>Pemahaman dan pengentasan</t>
  </si>
  <si>
    <t>Terbantunya memberikan informasi yang dibutuhkan oleh peserta didik</t>
  </si>
  <si>
    <t>4. Konferensi Kasus</t>
  </si>
  <si>
    <t>Diperolehnya kesepakatan bersama mengenai masalah peserta didik</t>
  </si>
  <si>
    <t>5. Advokasi</t>
  </si>
  <si>
    <t>Terentaskannya masalah konseli yang terkait dengan pihak lain agar hak-hak konseli tetap terlindungi</t>
  </si>
  <si>
    <t>6. Konseling elektronik</t>
  </si>
  <si>
    <t>Terselenggaranya layanan Bimbingan dan Konseling yang lebih efektif</t>
  </si>
  <si>
    <t>7. Kotak masalah</t>
  </si>
  <si>
    <t>Tertampungnya masalah peserta didik/konseli yang introvert</t>
  </si>
  <si>
    <t xml:space="preserve">PEMINATAN DAN </t>
  </si>
  <si>
    <t>PERENC. INVIDIVUAL</t>
  </si>
  <si>
    <t>b. Kunjungan rumah</t>
  </si>
  <si>
    <t>c. Menyusun dan melaporkan program bimbingan dan konseling</t>
  </si>
  <si>
    <t>d. Membuat evaluasi</t>
  </si>
  <si>
    <t>e. Melaksanakan administrasi bimbingan dan konsleing</t>
  </si>
  <si>
    <t>f. Pengembangan keprofesian konselor</t>
  </si>
  <si>
    <t>a. Melaksanakan dan menindaklanjuti assesmen</t>
  </si>
  <si>
    <t>Pengumpulan data dan kebutuhan peserta didik</t>
  </si>
  <si>
    <t>Mengetahui langsung kondisi peserta didik di lingkungan rumah</t>
  </si>
  <si>
    <t>Pertanggungjawaban kinerja kepada kepala sekolah</t>
  </si>
  <si>
    <t>Penilaian ketercapaian program layanan bimbingan dan konseling</t>
  </si>
  <si>
    <t>Bukti fisik pelaksanaan bimbingan dan konseling</t>
  </si>
  <si>
    <t>Pengembangan diri / profesi</t>
  </si>
  <si>
    <t>X</t>
  </si>
  <si>
    <t>kebutuhan</t>
  </si>
  <si>
    <t>disesuaikan dengan kebutuhan</t>
  </si>
  <si>
    <t xml:space="preserve"> PEMINATAN &amp; P. INDIVIDUAL</t>
  </si>
  <si>
    <t xml:space="preserve"> DUKUNGAN SISTEM</t>
  </si>
  <si>
    <t>Mengetahui</t>
  </si>
  <si>
    <t>RUMUSAN TUJUAN PESERTA DIDIK</t>
  </si>
  <si>
    <t>YA</t>
  </si>
  <si>
    <t>TIDAK</t>
  </si>
  <si>
    <t>NO ITEM</t>
  </si>
  <si>
    <t>JUMLAH PEMILIH</t>
  </si>
  <si>
    <t>JUMLAH PEMILIH PER BIDANG</t>
  </si>
  <si>
    <t>%       BIDANG</t>
  </si>
  <si>
    <t>%    BUTIR</t>
  </si>
  <si>
    <t>KODE PESERTA DIDIK / KONSELI</t>
  </si>
  <si>
    <t>Jumlah</t>
  </si>
  <si>
    <t>ITEM PERNYATAAN</t>
  </si>
  <si>
    <t>NAMA : ________________________________________________, KELAS : _________________________________</t>
  </si>
  <si>
    <t>Kode/item</t>
  </si>
  <si>
    <t>1. Dibawah ini bukan alat tes, tetapi angket yang berisi tentang berbagai masalah yang sering dihadapi siswa.</t>
  </si>
  <si>
    <t xml:space="preserve">3. Pilihlah jawaban yang paling sesuai dengan kondisi Anda  saat ini, dengan cara memberikan tanda  ( √ ) </t>
  </si>
  <si>
    <t xml:space="preserve">     pada kolom  YA atau TIDAK </t>
  </si>
  <si>
    <t>4. Jawaban Anda akan kami rahasiakan, untuk itu jawablah dengan sungguh-sungguh.</t>
  </si>
  <si>
    <t>5. Selamat mengerjakan</t>
  </si>
  <si>
    <t>2. Jawaban Anda sangat bermanfaat  untuk membantu keberhasilan  belajar di sekolah ini</t>
  </si>
  <si>
    <t>JADWAL KEGIATAN BIMBINGAN DAN KONSELING</t>
  </si>
  <si>
    <t>Bimbingan Kelas Besar/lintas kls</t>
  </si>
  <si>
    <t>Pengembangan Media BK</t>
  </si>
  <si>
    <t>Papan Bimbingan</t>
  </si>
  <si>
    <t>Leaflet</t>
  </si>
  <si>
    <t>Konseling Individual</t>
  </si>
  <si>
    <t>Konferensi Kasus</t>
  </si>
  <si>
    <t>Konseling Melalui elektrik</t>
  </si>
  <si>
    <t xml:space="preserve">Bimbingan kelas besar  </t>
  </si>
  <si>
    <t>Career day</t>
  </si>
  <si>
    <t>Pengembangan Jejaring</t>
  </si>
  <si>
    <t>Kegiatan Manajemen</t>
  </si>
  <si>
    <t>Pengembangan staf</t>
  </si>
  <si>
    <t>Kunjungan rumah</t>
  </si>
  <si>
    <t>Kolaborasi</t>
  </si>
  <si>
    <t>Pengembangan Profesi Konselor</t>
  </si>
  <si>
    <t>a. In House Training</t>
  </si>
  <si>
    <t>b. Pendidikan Lanjut</t>
  </si>
  <si>
    <t>Penelitian dan Pengembangan</t>
  </si>
  <si>
    <t>AKUNTABILITAS</t>
  </si>
  <si>
    <t>Evaluasi Proses</t>
  </si>
  <si>
    <t>Evaluasi Hasil</t>
  </si>
  <si>
    <t>Supervisi</t>
  </si>
  <si>
    <t>Pembuatan Laporan</t>
  </si>
  <si>
    <t>DESKRIPSI KEBUTUHAN PESERTA DIDIK/KONSELI</t>
  </si>
  <si>
    <t>B. DESKRIPSI KEBUTUHAN  PESERTA DIDIK DARI HASIL ASESMEN SEKOLAH</t>
  </si>
  <si>
    <t>HASIL ASESMEN KEBUTUHAN</t>
  </si>
  <si>
    <t>RUMUSAN KEBUTUHAN DALAM BENTUK KEGIATAN</t>
  </si>
  <si>
    <t>RENCANA KEGIATAN (ACTION PLAN) BIMBINGAN DAN KONSELING</t>
  </si>
  <si>
    <t>Terentaskannya masalah konseli yang terkait dengan pemilihan jurusan dan rencana karir masa depan</t>
  </si>
  <si>
    <t xml:space="preserve"> ASSESMEN KEBUTUHAN</t>
  </si>
  <si>
    <t>JML RESPONDEN</t>
  </si>
  <si>
    <t>WAKTU LAYANAN (BULAN)</t>
  </si>
  <si>
    <t>NAMA SEKOLAH</t>
  </si>
  <si>
    <t>TAHUN PELAJARAN</t>
  </si>
  <si>
    <t>NAMA KEPALA SEKOLAH</t>
  </si>
  <si>
    <t>NIP KEPALA SEKOLAH</t>
  </si>
  <si>
    <t>NAMA GURU BK/KONSELOR</t>
  </si>
  <si>
    <t>NIP GURU BK/KONSELOR</t>
  </si>
  <si>
    <t>Masukan hasil jawaban konseli pada Sheet ENTRI dengan cara mengisi angka 1 (satu) pada item  yang dipilih atau 0 (nol) apabila tidak dipilih</t>
  </si>
  <si>
    <t>a. Profil Kelas</t>
  </si>
  <si>
    <t>f. Jadwal Kegiatan</t>
  </si>
  <si>
    <t>g. Program Semester</t>
  </si>
  <si>
    <t>h. Rencana Pelaksanaan Layanan</t>
  </si>
  <si>
    <t xml:space="preserve">TAHUN ELAJARAN </t>
  </si>
  <si>
    <t>Print out untuk dilampirkan pada Program BK:</t>
  </si>
  <si>
    <t>Isikan Identitas Sekolah pada sheet HOME</t>
  </si>
  <si>
    <t>KELAS :</t>
  </si>
  <si>
    <t>TAHUN :</t>
  </si>
  <si>
    <t xml:space="preserve">KELAS </t>
  </si>
  <si>
    <t xml:space="preserve">TAHUN </t>
  </si>
  <si>
    <t>PROGRAM SEMESTER GANJIL  BIMBINGAN DAN KONSELING</t>
  </si>
  <si>
    <t>PROGRAM SEMESTER GENAP  BIMBINGAN DAN KONSELING</t>
  </si>
  <si>
    <t>Kepala Sekolah</t>
  </si>
  <si>
    <t>Guru BK/Konselor</t>
  </si>
  <si>
    <t>Mendapat dukungan dari Kepala dan Komite Sekolah</t>
  </si>
  <si>
    <t>BIMBINGAN KLASIKAL</t>
  </si>
  <si>
    <t>RENCANA PELAKSANAAN LAYANAN (RPL)</t>
  </si>
  <si>
    <t>Komponen Layanan</t>
  </si>
  <si>
    <t>Layanan Dasar</t>
  </si>
  <si>
    <t>Bidang Layanan</t>
  </si>
  <si>
    <t>C</t>
  </si>
  <si>
    <t>Topik / Tema Layanan</t>
  </si>
  <si>
    <t>D</t>
  </si>
  <si>
    <t>Fungsi Layanan</t>
  </si>
  <si>
    <t>E</t>
  </si>
  <si>
    <t>Tujuan Umum</t>
  </si>
  <si>
    <t>F</t>
  </si>
  <si>
    <t>Tujuan Khusus</t>
  </si>
  <si>
    <t>G</t>
  </si>
  <si>
    <t>Sasaran Layanan</t>
  </si>
  <si>
    <t>H</t>
  </si>
  <si>
    <t>Materi Layanan</t>
  </si>
  <si>
    <t>I</t>
  </si>
  <si>
    <t xml:space="preserve">Waktu </t>
  </si>
  <si>
    <t>J</t>
  </si>
  <si>
    <t>Sumber</t>
  </si>
  <si>
    <t>Metode/Teknik</t>
  </si>
  <si>
    <t>Ceramah, Curah pendapat dan tanya jawab</t>
  </si>
  <si>
    <t xml:space="preserve">Media / Alat </t>
  </si>
  <si>
    <t>M</t>
  </si>
  <si>
    <t>Uraian Kegiatan</t>
  </si>
  <si>
    <t>Evaluasi</t>
  </si>
  <si>
    <t>A</t>
  </si>
  <si>
    <t>LCD, Power Point Tuhan Selalu Hadir dalam Hidupku</t>
  </si>
  <si>
    <t>-</t>
  </si>
  <si>
    <t>Salam</t>
  </si>
  <si>
    <t xml:space="preserve">Menanyakan kabar </t>
  </si>
  <si>
    <t>Ice breaker ( berbagai macam variasi).</t>
  </si>
  <si>
    <t>Menyampaikan tujuan yang akan dicapai</t>
  </si>
  <si>
    <t>Memberikan langkah-langkah kegiatan, tugas dan tanggung jawab peserta didik</t>
  </si>
  <si>
    <t>Kontrak layanan ( kesepakatan layanan ), hari ini kita akan melakukan kegiatan selama 1 jam pelayanan, kita sepakat akan melakukan dengan baik.</t>
  </si>
  <si>
    <t>Merencanakan tindak lanjut</t>
  </si>
  <si>
    <t>Tahap Awal/Pendahuluan</t>
  </si>
  <si>
    <t>a</t>
  </si>
  <si>
    <t>Pernyataan Tujuan</t>
  </si>
  <si>
    <t>b</t>
  </si>
  <si>
    <t>Penjelasan tentang langkah-langkah kegiatan</t>
  </si>
  <si>
    <t>c</t>
  </si>
  <si>
    <t>Mengarahkan kegiatan (konsolidasi)</t>
  </si>
  <si>
    <t>Guru BK/Konselor memberikan penejelasan tentang topik yang akan dibicarakan</t>
  </si>
  <si>
    <t>d</t>
  </si>
  <si>
    <t>Tahap peralihan ( Transisi)</t>
  </si>
  <si>
    <t>Guru BK/Konselor menanyakan kesiapan peserta didik melaksanakan kegiatan, dan memulai ke tahap inti</t>
  </si>
  <si>
    <t>Tahap Inti</t>
  </si>
  <si>
    <t>Kegiatan Peserta Didik</t>
  </si>
  <si>
    <t>Kegiatan Guru BK/Konselor</t>
  </si>
  <si>
    <t>Tahap Penutup</t>
  </si>
  <si>
    <t>Guru BK/Konselor memberikan penguatan</t>
  </si>
  <si>
    <t>N</t>
  </si>
  <si>
    <t>Melakukan Refleksi hasil, setiap peserta didik menuliskan di kertas yang sudah disiapkan.</t>
  </si>
  <si>
    <t>Sikap atau atusias peserta didik dalam mengikuti kegiatan</t>
  </si>
  <si>
    <t>Cara peserta didik dalam menyampaikan pendapat atau bertanya</t>
  </si>
  <si>
    <t>Cara peserta didik memberikan penjelasan dari pertanyaan guru BK</t>
  </si>
  <si>
    <t>Merasakan suasana pertemuan: menyenangkan/kurang menyenangkan/tidak menyenangkan</t>
  </si>
  <si>
    <t>Topik yang dibahas:sangat penting/kurang penting/tidak penting</t>
  </si>
  <si>
    <t>Penyampaian Guru BK/Konselor: mudah dipahami/sulit dipahami</t>
  </si>
  <si>
    <t>Kegiatan yang diikuti:menarik/kurang menarik/tidak menarik untuk diikuti</t>
  </si>
  <si>
    <t>LAMPIRAN-LAMPIRAN</t>
  </si>
  <si>
    <t>Uraian materi/Slide power point</t>
  </si>
  <si>
    <t xml:space="preserve">Lembar kerja siswa </t>
  </si>
  <si>
    <t>BIMBINGAN KELOMPOK</t>
  </si>
  <si>
    <t xml:space="preserve">Tujuan  </t>
  </si>
  <si>
    <t>Topik</t>
  </si>
  <si>
    <t>Metode dan Teknik</t>
  </si>
  <si>
    <t>Media/Alat</t>
  </si>
  <si>
    <t>Tanggal Pelaksanaan</t>
  </si>
  <si>
    <t>Sumber Bacaan</t>
  </si>
  <si>
    <t>Tahap Awal</t>
  </si>
  <si>
    <t>Guru BK/Konselor menyampaiakan salam</t>
  </si>
  <si>
    <t>Guru BK/Konselor menyampaiakan tujuan layanan yang meliputi aspek afektif, kognitif dan psikomotor</t>
  </si>
  <si>
    <t>Guru BK/Konselor menjelaskan langkah-langkah kegiatan, tugas dan tanggung jawa siswa</t>
  </si>
  <si>
    <t>Mengarahkan kegiatan(konsolidasi)</t>
  </si>
  <si>
    <t>Memberikan penjelasan tentang kegiatan secara operasional yang akan dilakukan</t>
  </si>
  <si>
    <t>Tahap Peralihan (Transisi)</t>
  </si>
  <si>
    <t>Guru BK/Konselor menanyakan kesiapan kelompok dalam melaksanakan tugas</t>
  </si>
  <si>
    <t>Guru BK/Konselor memberi kesempatan bertanya kepada setiap kelompok tentang tugas-tugas yang belum mereka pahami</t>
  </si>
  <si>
    <t>Guru BK/Konselor menjelaskan kembali secara singkat tentang tugas dan tanggung jawab peserta dalam melakukan kegiatan</t>
  </si>
  <si>
    <t>Guru BK/Konselor menanyakan kesiapan para peserta untuk melaksanakan tugas</t>
  </si>
  <si>
    <t>Setelah semua menyatakan siap, selanjutnya Guru BK/Konselor memulai ke tahap kerja</t>
  </si>
  <si>
    <r>
      <t xml:space="preserve">Guru BK/Konselor menanyakan kalau ada siswa yang belum mengerti dan memberikan penjelasan     ( </t>
    </r>
    <r>
      <rPr>
        <i/>
        <sz val="11"/>
        <color theme="1"/>
        <rFont val="Calibri"/>
        <family val="2"/>
        <scheme val="minor"/>
      </rPr>
      <t>Storming)</t>
    </r>
  </si>
  <si>
    <r>
      <t>Guru BK/Konselor menyiapkan siswa untuk melakukan komitmen tentang kegiatan yang akan dilakukannya (</t>
    </r>
    <r>
      <rPr>
        <i/>
        <sz val="11"/>
        <color theme="1"/>
        <rFont val="Calibri"/>
        <family val="2"/>
        <scheme val="minor"/>
      </rPr>
      <t xml:space="preserve"> Norming</t>
    </r>
    <r>
      <rPr>
        <sz val="11"/>
        <color theme="1"/>
        <rFont val="Calibri"/>
        <family val="2"/>
        <charset val="1"/>
        <scheme val="minor"/>
      </rPr>
      <t>)</t>
    </r>
  </si>
  <si>
    <t>Tahap Inti/Kerja</t>
  </si>
  <si>
    <t>Pembentukan Kelompok (Penjelasan tentang langkah-langkah kegiatan kelompok)</t>
  </si>
  <si>
    <r>
      <rPr>
        <i/>
        <sz val="11"/>
        <color theme="1"/>
        <rFont val="Calibri"/>
        <family val="2"/>
        <scheme val="minor"/>
      </rPr>
      <t xml:space="preserve">Eksperientasi </t>
    </r>
    <r>
      <rPr>
        <sz val="11"/>
        <color theme="1"/>
        <rFont val="Calibri"/>
        <family val="2"/>
        <charset val="1"/>
        <scheme val="minor"/>
      </rPr>
      <t>( proses/kegiatan yang dialami peserta didik dalam suatu kegiatan bimbingan berdasarkan teknis tertentu)</t>
    </r>
  </si>
  <si>
    <t>Guru BK/Konselor memastikan keselarasan antara tujuan yang akan dicapai, metode yang dipilih dengan materi</t>
  </si>
  <si>
    <t>Refleksi (Pengungkapan perasaan, pemikiran dan pengalaman tentang apa yang terjadi dalam kegiatan bimbingan)</t>
  </si>
  <si>
    <r>
      <t xml:space="preserve">Refleksi Identifikasi. Guru BK/Konselor mengidentifikasi respon anggota kelompok melalui pertanyaan yang mengungkap pengalaman peserta tentang apa yang terjadi pada saat mengikuti kegiatan ( </t>
    </r>
    <r>
      <rPr>
        <i/>
        <sz val="11"/>
        <color theme="1"/>
        <rFont val="Calibri"/>
        <family val="2"/>
        <scheme val="minor"/>
      </rPr>
      <t>What Happened</t>
    </r>
    <r>
      <rPr>
        <sz val="11"/>
        <color theme="1"/>
        <rFont val="Calibri"/>
        <family val="2"/>
        <charset val="1"/>
        <scheme val="minor"/>
      </rPr>
      <t>). Pertanyaan pada refleksi identifikasi mengacu pada pengukuruan pencapaian apa yang diketahui (pengenalan)</t>
    </r>
  </si>
  <si>
    <r>
      <t xml:space="preserve">Refleksi Analisis. Guru BK/Konselor mengajak konseli untuk menganalisis dan memikirkan (think) sebab-sebab mengapa mereka menunjukkan perilaku tertentu dan apa yang akan dilakukan selanjutnya ( </t>
    </r>
    <r>
      <rPr>
        <i/>
        <sz val="11"/>
        <color theme="1"/>
        <rFont val="Calibri"/>
        <family val="2"/>
        <scheme val="minor"/>
      </rPr>
      <t>so what</t>
    </r>
    <r>
      <rPr>
        <sz val="11"/>
        <color theme="1"/>
        <rFont val="Calibri"/>
        <family val="2"/>
        <charset val="1"/>
        <scheme val="minor"/>
      </rPr>
      <t>)</t>
    </r>
  </si>
  <si>
    <r>
      <t xml:space="preserve">Refleksi Generalisasi. Guru BK/Konselor mengajak peserta membuat rencana tindakan untuk memperbaiki perilaku yang dianggap sebagai kelemahan dirinya ( </t>
    </r>
    <r>
      <rPr>
        <i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charset val="1"/>
        <scheme val="minor"/>
      </rPr>
      <t>). Kemudian Guru BK/Konselor mengajukan pertanyaan tentang rencana tindakan untuk memperbaiki perilaku sebagai tanda peserta didik memiliki kesadaran untuk berubah (</t>
    </r>
    <r>
      <rPr>
        <i/>
        <sz val="11"/>
        <color theme="1"/>
        <rFont val="Calibri"/>
        <family val="2"/>
        <scheme val="minor"/>
      </rPr>
      <t>Now What</t>
    </r>
    <r>
      <rPr>
        <sz val="11"/>
        <color theme="1"/>
        <rFont val="Calibri"/>
        <family val="2"/>
        <charset val="1"/>
        <scheme val="minor"/>
      </rPr>
      <t xml:space="preserve">).
Contoh pertanyaan:
rencana apa yang akan dilakukan ?
kapan akan dimulai ?
langkah terdekat apa yang akan dilakukan ?
</t>
    </r>
  </si>
  <si>
    <t>Tahap Pengakhiran (Terminasi)</t>
  </si>
  <si>
    <t>Guru  bimbingan dan  konseling atau konselor memberikan penguatan   terhadap   aspek-aspek   yang ditemukan oleh peserta dalam suatu kerja kelompok</t>
  </si>
  <si>
    <t>Merencanakan   tindak   lanjut,   yaitu   mengembangkan aspek kerjasama</t>
  </si>
  <si>
    <r>
      <t>Akhir dari tahap ini adalah menutup kegiatan layanan secara simpatik (</t>
    </r>
    <r>
      <rPr>
        <i/>
        <sz val="11"/>
        <color theme="1"/>
        <rFont val="Calibri"/>
        <family val="2"/>
        <scheme val="minor"/>
      </rPr>
      <t>Framming</t>
    </r>
    <r>
      <rPr>
        <sz val="11"/>
        <color theme="1"/>
        <rFont val="Calibri"/>
        <family val="2"/>
        <charset val="1"/>
        <scheme val="minor"/>
      </rPr>
      <t>)</t>
    </r>
  </si>
  <si>
    <t>Guru  bimbingan  dan  konseling  atau  konselor  terlibat dalam  menumbuhkan  antusiasme  peserta  dalam mengikuti kegiatan.</t>
  </si>
  <si>
    <t>Guru     bimbingan    dan     konseling    atau     konselor membangun dinamika kelompok</t>
  </si>
  <si>
    <t>Guru     bimbingan    dan     konseling    atau     konselor memberikan penguatan  dalam  didik  membuat  langkah yang akan dilakukannya</t>
  </si>
  <si>
    <t>Mengajukan pertanyaan untuk mengungkap pengalaman konseli dalam bimbingan kelompok</t>
  </si>
  <si>
    <t>Mengamati perubahan perilaku peserta setelah bimbingan kelompok.</t>
  </si>
  <si>
    <t>Konseli mengisi instrumen penilaian dari guru bimbingan dan konseling atau konselor (seperti contoh dalam konseling kelompok)</t>
  </si>
  <si>
    <t>Menutup kegiatan dan tindak lanjut</t>
  </si>
  <si>
    <t>KONSELING INDIVIDUAL</t>
  </si>
  <si>
    <t>Nama Konseli</t>
  </si>
  <si>
    <t>Kelas/Semester</t>
  </si>
  <si>
    <t>Hari, Tanggal</t>
  </si>
  <si>
    <t>Pertemuan ke-</t>
  </si>
  <si>
    <t>Tempat</t>
  </si>
  <si>
    <t xml:space="preserve">Gejala yang nampak/keluhan        </t>
  </si>
  <si>
    <t>Peserta didik/konseli mampu mengidentifikasi sekolah lanjutan tingkat atas ( SLTA)</t>
  </si>
  <si>
    <t>Peserta didik melakukan kegiatan sesuai dengan langkah dan</t>
  </si>
  <si>
    <t>Guru   Bimbingan  dan   Konseling/Narasumber  menyajikan materi dengan menggunakan media BK (bila ada)</t>
  </si>
  <si>
    <t>Guru Bimbingan dan Konseling atau Konselor memberikan penguatan terhadap pengalaman belajar peserta didik</t>
  </si>
  <si>
    <t>TOPIK/TEMA</t>
  </si>
  <si>
    <t>BIDANG</t>
  </si>
  <si>
    <t>SKKPD</t>
  </si>
  <si>
    <t>PENGEMBANGAN TOPIK/MATERI</t>
  </si>
  <si>
    <t>TUJUAN  LAYANAN</t>
  </si>
  <si>
    <t>Landasan Hidup Religius</t>
  </si>
  <si>
    <t>Landasan Perilaku Etis</t>
  </si>
  <si>
    <t>Kematangan Emosi</t>
  </si>
  <si>
    <t>Pengembangan Pribadi</t>
  </si>
  <si>
    <t>Kesadaran Tanggung Jawab Sosial</t>
  </si>
  <si>
    <t>Kematangan Hubungan dengan Teman Sebaya</t>
  </si>
  <si>
    <t>Kesadaran Gender</t>
  </si>
  <si>
    <t>Kematangan Intelektual</t>
  </si>
  <si>
    <t>Perilaku Kewirausahaan/Kemandirian Perilaku Ekonomis</t>
  </si>
  <si>
    <t>Wawasan dan Kesiapan Karir</t>
  </si>
  <si>
    <t>PENGEMBANGAN TEMA/TOPIK</t>
  </si>
  <si>
    <t>DESKRIPSI KEBUTUHAN SARANA DAN PRASARANA</t>
  </si>
  <si>
    <t>c. Rumusan Tujuan</t>
  </si>
  <si>
    <t>d. Komponen Program</t>
  </si>
  <si>
    <t>Layanan Peminatan dan Perencanaan Individual Peserta Didik</t>
  </si>
  <si>
    <t>Layanan Responsif</t>
  </si>
  <si>
    <t>Dukungan Sistem</t>
  </si>
  <si>
    <t>PROPORSI</t>
  </si>
  <si>
    <t>PERHITUNGAN WAKTU/JAM</t>
  </si>
  <si>
    <t>JUMLAH JAM</t>
  </si>
  <si>
    <t>MATERI / TOPIK / KEGIATAN</t>
  </si>
  <si>
    <t>1 ( pertama )</t>
  </si>
  <si>
    <t>1. Terlihat keringat konseli banyak sekali</t>
  </si>
  <si>
    <t>2. Konseli terlihat marah</t>
  </si>
  <si>
    <t>3. Konseli mengemukakan permasalahan dengan temannya</t>
  </si>
  <si>
    <t>Selasa, 24 Agustus  2017</t>
  </si>
  <si>
    <t>Pem&amp;Perenc Indv</t>
  </si>
  <si>
    <t>JUMLAH LAYANAN</t>
  </si>
  <si>
    <t>Jan</t>
  </si>
  <si>
    <t>Jan-Jun</t>
  </si>
  <si>
    <t xml:space="preserve">LCD, Power Point </t>
  </si>
  <si>
    <t>Tataran/Internalisasi Tujuan</t>
  </si>
  <si>
    <t>BUTIR ANGKET KONSELI</t>
  </si>
  <si>
    <t>Pengenalan</t>
  </si>
  <si>
    <t>Akomodasi</t>
  </si>
  <si>
    <t>Tindakan</t>
  </si>
  <si>
    <t>EKUIVALENSI</t>
  </si>
  <si>
    <t>Pilihlah Topik/materi untuk dimasukkan ke dalam Program Semester sesuai dengan  prioritas</t>
  </si>
  <si>
    <t>Kesiapan Diri untuk Menikah dan Berkeluarga</t>
  </si>
  <si>
    <t>Mempelajari hal ihwal ibadah</t>
  </si>
  <si>
    <t>Mengembangkan pemikiran tentang kehidupan beragama</t>
  </si>
  <si>
    <t>Melaksanakan ibadah atas keyakinan sendiri disertai sikap toleransi</t>
  </si>
  <si>
    <t>Mengenal keragaman sumber norma yang berlaku di masyaraakat</t>
  </si>
  <si>
    <t xml:space="preserve">Menghargai Keragaman sumber norma sebagai rujukan pengambilan </t>
  </si>
  <si>
    <t>Berperilaku atas dasar keputusan yang mempertimbangkan aspek-aspek etis</t>
  </si>
  <si>
    <t>Mempelajari cara-cara menghindari konflik dengan orang lain</t>
  </si>
  <si>
    <t>Bersikap toleran terhadap ragam ekspresi perasaan diri sendiri dan orang lain</t>
  </si>
  <si>
    <t>Mengekspresikan perasaan dalam cara-cara yang bebas,terbuka dan tidak  menimbulkan konflik</t>
  </si>
  <si>
    <t>Mempelajari keunikan diri dalam konteks kehidupan sosial</t>
  </si>
  <si>
    <t>Menerima keunikan diri dengan segala kelebihan dan kekurangannya</t>
  </si>
  <si>
    <t>Menampilkan keunikan diri secara harmonis dalam keragaman</t>
  </si>
  <si>
    <t>Mengenal norma- norma pernikahan dan berkeluarga</t>
  </si>
  <si>
    <t>Mengharagai norma-norma pernikahan dan berkeluarga sebagai landasan bagi terciptanya kehidupan masyarakat yang harmonis</t>
  </si>
  <si>
    <t>Mengekspresikan keinginannya untuk mempelajari lebih intensif tentang norma pernikahan dan berkeluarga</t>
  </si>
  <si>
    <t>Mempelajari keragaman interaksi sosial</t>
  </si>
  <si>
    <t>Menyadari nilai-nilai persahabatan dan keharmonisan dalam konteks keragaman interaksi sosial</t>
  </si>
  <si>
    <t>Berinteraksi dengan orang lain atas dasar kesamaan</t>
  </si>
  <si>
    <t>Mempelajari cara-cara membina dan kerjasama dan toleransi dalam pergaulan dengan teman sebaya</t>
  </si>
  <si>
    <t>Menghargai nilai-nilai kerjasama dan toleransi sebagai dasar untuk menjalin persahabatan dengan teman sebaya</t>
  </si>
  <si>
    <t>Mempererat jalinan persahabatan yang lebih akrab dengan memperhatikan norma yang berlaku</t>
  </si>
  <si>
    <t>Mempelajari perilaku kolaborasi antar jenis dalam ragam kehidupan</t>
  </si>
  <si>
    <t>Menghargai keragaman peraan laki-laki atau perempuan sebagai aset kolaborasi dan keharmonisan hidup</t>
  </si>
  <si>
    <t>Berkolaborasi secara harmonis dengan lain jenis dalam keragaman peran</t>
  </si>
  <si>
    <t>Mempelajari cara-cara pengambilan keputusan dan pemecahan masalah secara objektif</t>
  </si>
  <si>
    <t>Menyadari akan keragaman alternatif keputusan dan konsekuensi yang dihadapinya</t>
  </si>
  <si>
    <t>Mengambil keputusan dan pemecahan masalah atas dasar informasi/data secara obyektif</t>
  </si>
  <si>
    <t>Mempelajari strategi dan peluang untuk berperilaku hemat,ulet, sengguh-sungguh dan kompetitif dalam keragaman kehidupan</t>
  </si>
  <si>
    <t>Menerima nilai-nilai hidup hemat,ulet sungguh-sungguh dan kompetitif sebagai aset untuk mencapai hidup mandiri</t>
  </si>
  <si>
    <t>Menampilkan hidup hemat, ulet, sungguh- sungguh dan kompetitif atas dasar kesadaran sendiri</t>
  </si>
  <si>
    <t>Mempelajari kemampuan diri, peluang dan ragam pekerjaan, pendidikan, dan aktifitas yang terfokus pada pengembangan alternatif karir yang lebih terarah</t>
  </si>
  <si>
    <t>Internalisasi nilai- niolai yang melandasi pertimbangan pemilihan alternatif karir</t>
  </si>
  <si>
    <t>Mengembangkan alternatif perencanaan karir dengan mempertimbangkan kemampuan, peluang dan ragam karir</t>
  </si>
  <si>
    <t>NAMA</t>
  </si>
  <si>
    <t>NOMOR</t>
  </si>
  <si>
    <t>NAMA SISWA</t>
  </si>
  <si>
    <t>L/P</t>
  </si>
  <si>
    <t>KLS X</t>
  </si>
  <si>
    <t>Kelas 10</t>
  </si>
  <si>
    <t>2  Kali Pertemuan x  45 Menit</t>
  </si>
  <si>
    <t>Kelas 10...</t>
  </si>
  <si>
    <t>10 MIPA1 / Semester 1</t>
  </si>
  <si>
    <t>Ruang Konseling BK SMA Paramitra</t>
  </si>
  <si>
    <t>2 x 45 Menit</t>
  </si>
  <si>
    <t>BIMBINGAN KELAS BESAR/LINTAS KELAS</t>
  </si>
  <si>
    <t>1  Kali Pertemuan x  45 Menit</t>
  </si>
  <si>
    <t>File Kurikulum sekolah</t>
  </si>
  <si>
    <t xml:space="preserve">File </t>
  </si>
  <si>
    <t>Implementasi Iman dan Taqwa dalam kehidupan modern</t>
  </si>
  <si>
    <t>Peserta didik/konseli  mampu memahami pentingnya iman dan taqwa pada Tuhan YME serta dapat hidup rukun, damai dan saling menghormati antar umat beragama</t>
  </si>
  <si>
    <t>Bimbingan  klasikal</t>
  </si>
  <si>
    <t>Penyesuaian Diri Remaja di Sekolah Baru</t>
  </si>
  <si>
    <t>Peserta didik/konseli  dapat mengenal aspek-aspek penyesuaian diri serta dapat menerapkan sikap dan kebiasaan dengan lingkungannya</t>
  </si>
  <si>
    <t>Bimbinngan klasikal</t>
  </si>
  <si>
    <t>Kiat sukses belajar di SMA-MA</t>
  </si>
  <si>
    <t xml:space="preserve">Peserta didik/konseli  dapat mengenal sikap dalam belajar serta menerapkan sikap dan kebiasaan dalam belajar yang baik di SMA-MA hingga mencapai prestasi yang lebih luas </t>
  </si>
  <si>
    <t>Konsep diri remaja</t>
  </si>
  <si>
    <t>Peserta didik/konseli  dapat memahami dan menemukan unsur-unsur konsep diri serta memahami dan menerima kelebihan dan kekurangan secara wajar dan penuh rasa syukur</t>
  </si>
  <si>
    <t>Potensi diri remaja</t>
  </si>
  <si>
    <t>Peserta didik/konseli  dapat mengenal dan menggali potensi diri serta berusaha mengoptimalkannya untuk meraih sukses masa depan</t>
  </si>
  <si>
    <t>Sikap dan Perilaku Asertif</t>
  </si>
  <si>
    <t>Peserta didik/konseli  mampu membedakan perilaku agresif dan asertif, menerapkan prilaku asertif dengan teman-temannya serta mengembangkan sikap asertif untuk menunjang prestasi</t>
  </si>
  <si>
    <t>Motivasi berprestasi</t>
  </si>
  <si>
    <t>Peserta didik/konseli  mampu memahami pengertian motivasi berprestasi, mengetahui dan menerapkan cara untuk meningkatkan motivasi berprestasi</t>
  </si>
  <si>
    <t>Strategi belajar sesuai dengan gaya belajar</t>
  </si>
  <si>
    <t>Peserta didik/konseli  dapat memahami dan mengetahui tentang gaya belajar serta strategi belajarnya untuk masing-masing gaya belajar tersebut</t>
  </si>
  <si>
    <t>Psikologi remaja dan permasalahannya</t>
  </si>
  <si>
    <t>Peserta didik/konseli  mampu mengenal ciri-ciri perkembangan remaja, dapat memahami tugas perkembangan, mengatasi masalah yang dihadapi dalam perkembangan</t>
  </si>
  <si>
    <t>Kepribadian Manusia</t>
  </si>
  <si>
    <t>Peserta didik/konseli  mampu mengenal tipe-tipe kepribadian manusia, mengenal kepribadian yang dimiliki serta dapat tumbuh menjadi pribadi yang matang</t>
  </si>
  <si>
    <t>Kenakalan Remaja dan Cara Menghindarinya</t>
  </si>
  <si>
    <t>Peserta didik/konseli  dapat mengetahui bentuk atau jenis kenakalan remaja, dampak terhadap pribadi dan lingkungan serta berusaha untuk menghindarinya</t>
  </si>
  <si>
    <t>Membangun Rasa Percaya Diri</t>
  </si>
  <si>
    <t>Peserta didik/konseli  dapat memahami ciri-ciri pribadi yang memiliki rasa percaya diri serta dapat meningkatkan percaya diri dengan baik untuk mencapai tujuan hidupnya</t>
  </si>
  <si>
    <t>Kejujuran dan Integritas</t>
  </si>
  <si>
    <t>Peserta didik/konseli  dapat menjadi individu yang memiliki integritas diri serta dapat memancarkan kepercayaan diri dan sikap yang tidak mementingkan diri sendiri</t>
  </si>
  <si>
    <t>Pola Hidup Bersih dan Sehat</t>
  </si>
  <si>
    <t>Peserta didik/konseli  mampu memahami pentingnya polah hidup bersih dan sehat serta dapat melakukan kebiasaan hidup bersih dan sehat sehari-hari yang dapat mempengaruhi kesehatan</t>
  </si>
  <si>
    <t>Bahaya rokok dan dampaknya</t>
  </si>
  <si>
    <t>Peserta didik/konseli  memiliki pemahaman tentang bahaya dan dampak rokok bagi kesehatan tubuh dan lingkungan serta cara untuk menolak ajakan untuk merokok dalam bentuk apapun</t>
  </si>
  <si>
    <t>Stop Bullying !</t>
  </si>
  <si>
    <t>Peserta didik/konseli  mampu memahami tentang bullying, bahaya prilaku bullying, sebab dan dampak bullying, serta berani cara melawan tindakan bullying</t>
  </si>
  <si>
    <t>Etika pergaulan dengan teman sebaya</t>
  </si>
  <si>
    <t>Peserta didik/konseli  mampu memahami norma-norma dalam masyarakat serta dapat bersosialisasidan bergaul dengan teman sebaya sesuai dengan etika yang baik</t>
  </si>
  <si>
    <t>Sikap sopan santun dalam kehidupan</t>
  </si>
  <si>
    <t>Peserta didik/konseli  mampu memahami nilai-nilai dan cara bertingkah laku sopan santun dalam kehidupan di luar kelompok teman sebaya</t>
  </si>
  <si>
    <t>Prilaku sosial yang bertanggung jawab</t>
  </si>
  <si>
    <t>Peserta didik/konseli  mampu memahami pentingnya berprilaku sosial yang baik, serta memiliki sikap untuk hidup bersosial yang bertanggung jawab dalam sebuah masyarakat</t>
  </si>
  <si>
    <t>Menjadi pribadi yang berkarakter</t>
  </si>
  <si>
    <t>Peserta didik/konseli  mampu memiliki perasaan positif untuk membangun pribadi yang berkarakter yang akan berkontribusi pada peningkatan mutu karakter bangsa</t>
  </si>
  <si>
    <t>Perencanaan Karir Masa Depan</t>
  </si>
  <si>
    <t>Peserta didik/konseli  mampu memahami pentingnya perencanaan karir, langkah-langkah dalam merencanakan karir serta mililiki sikap positif dalam meraih kesuksesan masa depan</t>
  </si>
  <si>
    <t>Dampak handphone (medsos)</t>
  </si>
  <si>
    <t>Peserta didik/konseli dapat memahami dampak positif dan negatif bermain handphone atau media sosial</t>
  </si>
  <si>
    <t xml:space="preserve">B </t>
  </si>
  <si>
    <t>Saya kadang-kadang berperilaku dan bertutur kata tidak jujur</t>
  </si>
  <si>
    <t>Kebiasaan bersikap jujur</t>
  </si>
  <si>
    <t>Saya merasa belum disiplin dalam beribadah pada Tuhan YME</t>
  </si>
  <si>
    <t>Kesadaran untuk beriman dan bertakwa pada Tuhan YME</t>
  </si>
  <si>
    <t>Saya merasa belum bisa mengendalikan emosi dengan baik</t>
  </si>
  <si>
    <t>Mengelola emosi dengan baik</t>
  </si>
  <si>
    <t>Kemampuan mengelola emosi dengan baik</t>
  </si>
  <si>
    <t>Kebiasaan mencontek dan akibatnya</t>
  </si>
  <si>
    <t>Peserta didik/konseli  dapat menjadi individu yang memiliki  sikap yang tidak mencontek</t>
  </si>
  <si>
    <t>Peserta didik/konseli  dapat menjadi individu yang mampu mengendalikan emosi</t>
  </si>
  <si>
    <t>Saya belum paham tentang sikap dan perilaku asertif</t>
  </si>
  <si>
    <t>Komunikasi yang jujur dan tetap menjaga perasaan</t>
  </si>
  <si>
    <t>Saya belum tahu cara mengenal dan memahami diri sendiri</t>
  </si>
  <si>
    <t>Melakukan pengenalan/pemahaman diri</t>
  </si>
  <si>
    <t>Saya belum tahu perubahan dan permasalahan yang terjadi pada masa remaja</t>
  </si>
  <si>
    <t>Saya belum tahu ciri-ciri/sifat/prilaku pribadi yang berkarakter</t>
  </si>
  <si>
    <t>Saya belum memahami potensi diri</t>
  </si>
  <si>
    <t>Memahami potensi diri</t>
  </si>
  <si>
    <t>Masa perkembangan remaja dan permasalahannya</t>
  </si>
  <si>
    <t xml:space="preserve">Saya belum mengenal tentang macam-macam kepribadian </t>
  </si>
  <si>
    <t>Mengenal kepribadian yang dimiliki manusia</t>
  </si>
  <si>
    <t xml:space="preserve">Memiliki kepercayaan diri </t>
  </si>
  <si>
    <t>Kemampuan menjaga kesehatan dengan baik</t>
  </si>
  <si>
    <t>Memiliki ciri-ciri/sifat pribadi yang berkarakter</t>
  </si>
  <si>
    <t>Mengenal lingkungan sekolah baru</t>
  </si>
  <si>
    <t>Memiliki pemahaman tentang kenakalan remaja</t>
  </si>
  <si>
    <t>Saya masih sedikit mengetahui tentang dampak atau bahaya rokok</t>
  </si>
  <si>
    <t>Memiliki pemahaman tentang bahaya rokok</t>
  </si>
  <si>
    <t>Saya belum banyak mengenal tentang perilaku sosial yang bertanggung jawab</t>
  </si>
  <si>
    <t>Memiliki perilaku sosial yang bertanggung jawab</t>
  </si>
  <si>
    <t>Saya belum tahu tentang bullying dan cara mensikapinya</t>
  </si>
  <si>
    <t>Memahami tentang bullying</t>
  </si>
  <si>
    <t>Memiliki etika bergaul dengan teman sebaya</t>
  </si>
  <si>
    <t>Sering saya dianggap tidak sopan pada orang lain</t>
  </si>
  <si>
    <t>Memiliki sikap sopan santun pada orang lain</t>
  </si>
  <si>
    <t>Saya kurang memahami dampak dari media sosial</t>
  </si>
  <si>
    <t>Memiliki pemahaman tentang dampak dari media sosial</t>
  </si>
  <si>
    <t>Saya belum tahu cara meraih prestasi di sekolah</t>
  </si>
  <si>
    <t>Memiliki motivasi untuk berprestasi</t>
  </si>
  <si>
    <t>Saya belum paham tentang gaya belajar dan strategi yang sesuai dengannya</t>
  </si>
  <si>
    <t>Menemukan cara belajar yang sesuai dengan gaya belajar</t>
  </si>
  <si>
    <t>Saya belum memiliki perencanaan karir masa depan</t>
  </si>
  <si>
    <t>Memiliki perencanaan karir yang baik</t>
  </si>
  <si>
    <t>Norma hubungan dengan lawan jenis</t>
  </si>
  <si>
    <t>Orang tua saya tidak peduli dengan kegiatan belajar saya</t>
  </si>
  <si>
    <t xml:space="preserve">Saya masih sering menunda-nunda tugas sekolah/pekerjaan rumah (PR)  </t>
  </si>
  <si>
    <t>Saya merasa kesulitan dalam memahami pelajaran tertentu</t>
  </si>
  <si>
    <t>Saya belum tahu cara memanfaatkan sumber belajar</t>
  </si>
  <si>
    <t>Saya belum tahu tentang struktur kurikulum yang ada di sekolah</t>
  </si>
  <si>
    <t>Saya merasa malas belajar dan kalau belajar sering ngantuk</t>
  </si>
  <si>
    <t>Melaksanakan Tugas Sekolah / PR tepat waktu</t>
  </si>
  <si>
    <t>Kesadaran belajar sesuai jadwal</t>
  </si>
  <si>
    <t>Memahami struktru kurikulum sekolah</t>
  </si>
  <si>
    <t>Memiliki semangat belajar</t>
  </si>
  <si>
    <t>Membentuk belajar kelompok</t>
  </si>
  <si>
    <t>Kepedulian orang tua</t>
  </si>
  <si>
    <t>Disiplin Mengerjakan Tugas</t>
  </si>
  <si>
    <t>Tips memahami pelajaran</t>
  </si>
  <si>
    <t>Pentingnya Disiplin Belajar</t>
  </si>
  <si>
    <t>Orientasi kurikulum sekolah</t>
  </si>
  <si>
    <t>Motivasi belajar</t>
  </si>
  <si>
    <t>Belajar kelompok yang efektif</t>
  </si>
  <si>
    <t>Belajar sesuai jadwal</t>
  </si>
  <si>
    <t>Peserta didik/konseli  selalu mendapat perhatian orang tua dalam belajarnya</t>
  </si>
  <si>
    <t>Peserta didik/konseli  memiliki kedisiplinan dalam belajar</t>
  </si>
  <si>
    <t>Peserta didik/konseli  dapat memahami teknik memahami pelajaran</t>
  </si>
  <si>
    <t>Peserta didik/konseli  memiliki motivasi dalam belajar</t>
  </si>
  <si>
    <t>Peserta didik/konseli  dapat belajar kelompok dengan temannya</t>
  </si>
  <si>
    <t>Lintas Kelas</t>
  </si>
  <si>
    <t>Saya belum tahu cara belajar yang baik dan benar di SMA/MA</t>
  </si>
  <si>
    <t>Memahami belajar yang benar di SMA/MA</t>
  </si>
  <si>
    <t>Saya belum paham cara memilih lembaga bimbingan belajar yang baik</t>
  </si>
  <si>
    <t>Saya belum dapat memanfaatkan teknologi informasi untuk belajar</t>
  </si>
  <si>
    <t>Mengetahui cara memilih lembaga bimbil yang baik</t>
  </si>
  <si>
    <t>Pemanfaatan perkembangan teknologi informasi</t>
  </si>
  <si>
    <t>Memilih lembaga bimbel</t>
  </si>
  <si>
    <t>Memanfaatkan IT untuk meraih prestasi</t>
  </si>
  <si>
    <t>Memiliki pengetahuan tentang norma berkeluarga</t>
  </si>
  <si>
    <t>Norma keluarga</t>
  </si>
  <si>
    <t>Peserta didik/konseli memiliki pengetahuan tentang norma berkeluarga</t>
  </si>
  <si>
    <t>Saya belum tahu cara memperoleh bantuan pendidikan (beasiswa)</t>
  </si>
  <si>
    <t>Memperoleh informasi bantuan/beasiswa</t>
  </si>
  <si>
    <t>Informasi Beasiswa</t>
  </si>
  <si>
    <t>Peserta didik/konseli  dapat memanfaatkan peluang beasiswa yang ada</t>
  </si>
  <si>
    <t>Saya terpaksa harus bekerja untuk mencukupi kebutuhan hidup</t>
  </si>
  <si>
    <t>Memperoleh penghasilan untuk biaya hidup</t>
  </si>
  <si>
    <t>Kiat belajar sambil bekerja</t>
  </si>
  <si>
    <t>Peserta didik/ konseli mampu mengatur kegiatan antara belajar sambil bekerja</t>
  </si>
  <si>
    <t>Saya merasa bingung memilih kegiatan esktrakurikuler di sekolah</t>
  </si>
  <si>
    <t>Saya merasa belum paham hubungan antara hobi, bakat, minat, kemampuan dan karir</t>
  </si>
  <si>
    <t>Memahami hubungan hobi, bakat, minat, kemampuan dan karir</t>
  </si>
  <si>
    <t>Cara memilih Ekskul</t>
  </si>
  <si>
    <t>Hobi, bakat, minat, kemamapuan dan Karir</t>
  </si>
  <si>
    <t>Peserta didik/konseli  mampu memahami peranan hobi, bakat, minat  dalam karir masa depannya</t>
  </si>
  <si>
    <t>Saya jarang bermain/berteman di lingkungan tempat saya tinggal</t>
  </si>
  <si>
    <t>Saya belum banyak teman atau sahabat</t>
  </si>
  <si>
    <t>Kesadaran sebagai makhluk sosial yang harus berinteraksi</t>
  </si>
  <si>
    <t>Kemudahan mencari dan disenangi teman</t>
  </si>
  <si>
    <t>Peserta didik/konseli memiliki Kesadaran sebagai makhluk sosial yang harus berinteraksi</t>
  </si>
  <si>
    <t>Kita sebagai makhluk sosial</t>
  </si>
  <si>
    <t>Kiat mencari teman</t>
  </si>
  <si>
    <t>Kondisi orang tua saya sedang tidak harmonis</t>
  </si>
  <si>
    <t>Saya merasa tidak betah tinggal di rumah sendiri</t>
  </si>
  <si>
    <t>Memiliki keluarga yang harmonis</t>
  </si>
  <si>
    <t>Merasa nyaman,aman tinggal di rumah sendiri</t>
  </si>
  <si>
    <t>Memiliki rasa tanggung jawab</t>
  </si>
  <si>
    <t>Peserta didik/konseli mampu mengatur jadwal kegiatan sehari-hari dengan baik</t>
  </si>
  <si>
    <t>Peserta didik/konseli merasa nyaman,aman tinggal di rumah sendiri</t>
  </si>
  <si>
    <t xml:space="preserve">Peserta didik/konseli memiliki keluarga yang harmonis </t>
  </si>
  <si>
    <t>Rasa tanggung jawab</t>
  </si>
  <si>
    <t>Jadwal kegiatan sehari-hari</t>
  </si>
  <si>
    <t>Keluarga yang harmonis</t>
  </si>
  <si>
    <t>Rumahku surgaku</t>
  </si>
  <si>
    <t>Mampu menyelesaikan masalah dengan kekeluargaan</t>
  </si>
  <si>
    <t>Menjadi pribadi yang mandiri</t>
  </si>
  <si>
    <t>Peserta didik/konseli dapat menyelesaikan masalah dengan kekeluargaan</t>
  </si>
  <si>
    <t>Peserta didik/konseli mampu menjadi pribadi yang mandiri</t>
  </si>
  <si>
    <t>Mampu menyelesaikan konflik pribadi</t>
  </si>
  <si>
    <t>Peserta didik/konseli mampu menyelesaikan konflik pribadi</t>
  </si>
  <si>
    <t>Saya sedang memiliki konflik pribadi</t>
  </si>
  <si>
    <t>Saya mempunyai masalah dengan anggota keluarga di rumah</t>
  </si>
  <si>
    <t>Mengatasi masalah dengan anggota keluarga</t>
  </si>
  <si>
    <t>Menjadi pribadi mandiri</t>
  </si>
  <si>
    <t>Kiat mengatasi konflik pribadi</t>
  </si>
  <si>
    <t>Memiliki kemampuan untuk memilih kegiatan ekstra kurikuler</t>
  </si>
  <si>
    <t>Banyak siswa yang  membuang sampah tidak pada tempatnya</t>
  </si>
  <si>
    <t>Budaya bersih dengan membuang sampah pada tempatnya</t>
  </si>
  <si>
    <t>Setiap ucara banyak siswa tidak tertib</t>
  </si>
  <si>
    <t xml:space="preserve">Pentingnya upacara bendera </t>
  </si>
  <si>
    <t>Banyak siswa kesulitan saat mendaftar di Perguruan Tinggi secara online</t>
  </si>
  <si>
    <t>Kemampuan mendaftar di peerguruan tinggi secara online</t>
  </si>
  <si>
    <t>Ruang penyimpanan data yang rapih</t>
  </si>
  <si>
    <t>Membuat proposal pengadaan ruang penyimpanan data yang beserta almari kabinetnya</t>
  </si>
  <si>
    <t>Instrumen BK yang standar</t>
  </si>
  <si>
    <t>Membuat proposal pengadaan instrument bk yang baku</t>
  </si>
  <si>
    <t>Mantap pada pilihan peminatan</t>
  </si>
  <si>
    <t>Memiliki kemantapan  pada pilihan peminatan yang diambil</t>
  </si>
  <si>
    <t>Peserta didik/konseli  mantap pada pilihan peminatan yang telah diambil</t>
  </si>
  <si>
    <t>Saya merasa belum mantap pada pilihan peminatan yang diambil</t>
  </si>
  <si>
    <t>Ceramah, Diskusi</t>
  </si>
  <si>
    <t>Slide Power Point</t>
  </si>
  <si>
    <t>Proses dan Hasil</t>
  </si>
  <si>
    <t>2 Jam</t>
  </si>
  <si>
    <t>Disesuaikan dengan pendekatan yang digunakan</t>
  </si>
  <si>
    <t>Ceramah, Tanya jawab</t>
  </si>
  <si>
    <t>Kartu sikap</t>
  </si>
  <si>
    <t>Bermain peran</t>
  </si>
  <si>
    <t>Pohon waktu</t>
  </si>
  <si>
    <t>Disesuaikan dengan teknik  yang digunakan</t>
  </si>
  <si>
    <t>Diskusi</t>
  </si>
  <si>
    <t>VV</t>
  </si>
  <si>
    <t>Agst</t>
  </si>
  <si>
    <t>Sept.</t>
  </si>
  <si>
    <t>Oktb</t>
  </si>
  <si>
    <t>Oktb.</t>
  </si>
  <si>
    <t>Novb.</t>
  </si>
  <si>
    <t>Desb.</t>
  </si>
  <si>
    <t>Mengatur  jadwal kegiatan sehari-hari</t>
  </si>
  <si>
    <t>Agt</t>
  </si>
  <si>
    <t>Sept</t>
  </si>
  <si>
    <t>Feb</t>
  </si>
  <si>
    <t>Mar</t>
  </si>
  <si>
    <t>Apr</t>
  </si>
  <si>
    <t>Peserta didik/konseli mudah mencari dan disenangi teman</t>
  </si>
  <si>
    <t>Pribadi</t>
  </si>
  <si>
    <t>Sosial</t>
  </si>
  <si>
    <t>Kelas  10 MIPA 1</t>
  </si>
  <si>
    <t>Peserta didik/konseli dapat memahami pengertian dan proses penyesuaian diri</t>
  </si>
  <si>
    <t>Peserta didik/konseli  dapat memahami karakteristik penyesuaian diri</t>
  </si>
  <si>
    <t>Peserta didik/konseli dapat memahami cara menyesuaikan diri di sekolah</t>
  </si>
  <si>
    <t>Pengertian dan proses penyesuain diri</t>
  </si>
  <si>
    <t>Karakteristik penyesuaian diri</t>
  </si>
  <si>
    <t>Cara menyesuaikan diri di sekolah</t>
  </si>
  <si>
    <t>2 X 45 Menit</t>
  </si>
  <si>
    <t>Slamet, dkk 2016, Materi Layanan Klasikal Bimbingan dan Konseling untuk SMA-MA kelas 10, Yogyakarta, Paramitra Publishing</t>
  </si>
  <si>
    <t>Triyono, Mastur, 2014, Materi Layanan Klasikal Bimbingan dan Konseling bidang sosial, Yogyakarta, Paramitra</t>
  </si>
  <si>
    <t>Hutagalung, Ronal. 2015. Ternyata Berprestasi ItuMudah. Jakarta: PT Gramedia Pustaka Utama</t>
  </si>
  <si>
    <t>Eliasa Imania Eva, Suwarjo.2011.Permainan (games) dalam Bimbingan dan Konseling.Yogyakarta: Paramitra</t>
  </si>
  <si>
    <t>LCD, Power Point, Penyesuaian diri di lingkungan sekolah baru</t>
  </si>
  <si>
    <t>Peserta didik mengamati tayangan materi melalui media power point</t>
  </si>
  <si>
    <t>Peserta didik mencari dan membawa gambar tumbuhan, sayuran atau hewan</t>
  </si>
  <si>
    <t>Setiap kelompok menjelaskan karakter yang dimiliki makhluk hidup tersebut, cara memproduksi, cara tumbuh, mendapatkan makan dan minum, manfaat, dsb.</t>
  </si>
  <si>
    <t>Setiap kelompok mempresetasikan tugasnya kemudian kelompok lain menanggapinya, dan seterusnya bergantian sampai selesai.</t>
  </si>
  <si>
    <t>Guru BK membagi kelas menjadi 6 kelompok, 1 kelompok 5- 6 orang</t>
  </si>
  <si>
    <t>Guru BK memberikan pengantar materi yang telah disiapkan</t>
  </si>
  <si>
    <t>Kelompok 2 Kelas X MIPA 1</t>
  </si>
  <si>
    <t>Selasa, 30 Juli  2017</t>
  </si>
  <si>
    <t>1. Konseli terlihat agak gelisah</t>
  </si>
  <si>
    <t>2. Konseli sulit untuk mengemukakan masalahnya</t>
  </si>
  <si>
    <t>3. Konseli menangis</t>
  </si>
  <si>
    <t>X MIPA 1 / Semester 1</t>
  </si>
  <si>
    <t>Belajar</t>
  </si>
  <si>
    <t>Peserta didik/konseli  dapat memahami tentang pengertian kurikulum</t>
  </si>
  <si>
    <t>Peserta didik/konseli  dapat memahami tentang isi kurikulum</t>
  </si>
  <si>
    <t>Pengertian kurikulum</t>
  </si>
  <si>
    <t>Isi kurikulum</t>
  </si>
  <si>
    <t>Standar kompetensi kelulusan</t>
  </si>
  <si>
    <t>Peserta didik/konseli  dapat memahami tentang standarkompetensi kelulusan</t>
  </si>
  <si>
    <t>Permendiknas</t>
  </si>
  <si>
    <t>Peralatan administrasi yang memadai</t>
  </si>
  <si>
    <t>Membuat proposal pengadaan komputer dan jaringan internet</t>
  </si>
  <si>
    <t>Peserta didik/konseli mampu memiliki rasa tanggung jawab pada diri sendiri dan orang lain</t>
  </si>
  <si>
    <t>Saya kadang-kadang masih suka menyontek pada waktu tes</t>
  </si>
  <si>
    <t>Kemampuan memiliki kebiasaan jujur dan tidak mencontek saat tes</t>
  </si>
  <si>
    <t>Peserta didik/konseli  dapat menjadi individu yang memiliki  sikap jujur  dan tidak mencontek</t>
  </si>
  <si>
    <t>Saya kurang memiliki rasa percaya diri</t>
  </si>
  <si>
    <t>Saya kadang kurang menjaga kesehatan diri</t>
  </si>
  <si>
    <t>Saya merasa kurang memilki tanggung jawab  pada diri sendiri</t>
  </si>
  <si>
    <t xml:space="preserve">Saya kesulitan mengatur waktu belajar dan bermain  </t>
  </si>
  <si>
    <t>Saya  belum bisa menjadi pribadi yang mandiri</t>
  </si>
  <si>
    <t>Saya belum memahami tentang norma/cara membangun  berkeluarga</t>
  </si>
  <si>
    <t>Saya belum banyak mengenal lingkungan sekolah baru</t>
  </si>
  <si>
    <t>Saya belum memahami tentang kenakalan remaja</t>
  </si>
  <si>
    <t>Saya sukar bergaul dengan teman-teman di sekolah</t>
  </si>
  <si>
    <t>Saya kurang suka  berkomunikasi dengan teman lawan jenis</t>
  </si>
  <si>
    <t>Saya belajarnya jika akan ada tes  atau ujian saja</t>
  </si>
  <si>
    <t>Saya belum terbiasa belajar bersama atau belajar kelompok</t>
  </si>
  <si>
    <t xml:space="preserve">Mengatur jadwal kegiatan sehari-hari </t>
  </si>
  <si>
    <t>Memiliki pemahaman tentang hubungan komunikasi dengan lawan jenis</t>
  </si>
  <si>
    <t>Kepedulian orang tua pada kegiatan belajar</t>
  </si>
  <si>
    <t>Mampu memanfaatkan sumber belajar</t>
  </si>
  <si>
    <t>Manfaat sumber belajar</t>
  </si>
  <si>
    <t>Peserta didik/konseli  dapat memanfaatkan sumber belajar dalam kegiatan belajarnya</t>
  </si>
  <si>
    <t>Peserta didik/konseli  dapat mengatur waktu belajarnya</t>
  </si>
  <si>
    <t>Peserta didik/konseli  dapat memilih  lembaga bimbingan belajar yang tepat</t>
  </si>
  <si>
    <t>Peserta didik/konseli  dapat memanfaatkan teknologi informasi  untuk belajar</t>
  </si>
  <si>
    <t>Peserta didik/konseli  mampu memilih kegiatan ekstra kurikuler yang sesuai dengan bakat, minat dan kemampuannya</t>
  </si>
  <si>
    <t>Interaksi sebagai makhluk sosial</t>
  </si>
  <si>
    <t>Hubungan komunikasi dengan lawan jenis</t>
  </si>
  <si>
    <t>Peserta didik/konseli memiliki pemahaman tentang norma hubungan komunikasi dengan lawan jenis</t>
  </si>
  <si>
    <t>Kepedulian orang tua terhadap belajar anak</t>
  </si>
  <si>
    <t>Srtuktur  kurikulum sekolah</t>
  </si>
  <si>
    <t>Peserta didik/konseli  dapat memahami tentang struktur kurikulum sekolah</t>
  </si>
  <si>
    <t>Memilih lembaga bimbel yang tepat</t>
  </si>
  <si>
    <t>Strategi memperoleh Beasiswa</t>
  </si>
  <si>
    <t>%</t>
  </si>
  <si>
    <t>2 x 45 menit</t>
  </si>
  <si>
    <t>PROFIL KELAS DARI HASIL ANALISA ANGKET KEBUTUHAN PESERTA DIDIK</t>
  </si>
  <si>
    <t>PROFIL KONSELI DARI HASIL ANGKET  KEBUTUHAN PESERTA DIDIK</t>
  </si>
  <si>
    <t xml:space="preserve">JUMLAH </t>
  </si>
  <si>
    <t>A. DESKRIPSI KEBUTUHAN  PESERTA DIDIK DARI HASIL ASESMEN AKPD</t>
  </si>
  <si>
    <t>PENYUSUNAN  BUTIR  ANGKET KEBUTUHAN PESERTA DIDIK SMA KELAS 10</t>
  </si>
  <si>
    <t>HASIL ANALISIS KEBUTUHAN PESERTA DIDIK</t>
  </si>
  <si>
    <t xml:space="preserve">PEMERINTAH </t>
  </si>
  <si>
    <t>DINAS</t>
  </si>
  <si>
    <t>ALAMAT</t>
  </si>
  <si>
    <t>TEMPAT DAN TANGGAL</t>
  </si>
  <si>
    <t>BUTIR  ANGKET KEBUTUHAN PESERTA DIDIK</t>
  </si>
  <si>
    <t>LANGKAH MENGGUNAKAN APLIKASI AKPD</t>
  </si>
  <si>
    <t>Susun  atau sesuaikan  butir angket, deskripsi kebutuhan, rumusan tujuan dan topik/materi pada Sheet AKPD</t>
  </si>
  <si>
    <t>b. Deskripsi Kebutuhan dari hasil AKPD dan Sekolah</t>
  </si>
  <si>
    <t>2 x  45 Menit</t>
  </si>
  <si>
    <t>NOMOR BUTIR ASESMEN</t>
  </si>
  <si>
    <t>Jumlah Jawaban dari Kelas :</t>
  </si>
  <si>
    <t>TOTAL</t>
  </si>
  <si>
    <t>Kelas</t>
  </si>
  <si>
    <t>HASIL LEMBAR JAWAB AKPD LINTAS KELAS  SMA/MA</t>
  </si>
  <si>
    <t>Print out  Angket Kebutuhan Peserta Didiki(AKPD) pada sheet ANGKET, sesuai dengan jumlah kelas dan setiap kelas diambil sampel 10 siswa secara acak</t>
  </si>
  <si>
    <t>Isikan kode konseli, nomor induk, nama siswa dan jenis kelamin pada Sheet ENTRI dari masing masing-masing kelas</t>
  </si>
  <si>
    <t>Jawaban konseli secara otomatis akan dianalisa dan menjadi PROFIL LINTAS KELAS, PROFIL TIAP KELAS dan PROFIL KONSELI. Deskripsikan hasil analisis AKPD ke dalam Program BK</t>
  </si>
  <si>
    <t>PROFIL TIAP KELAS DARI HASIL ANALISA ANGKET KEBUTUHAN PESERTA DIDIK</t>
  </si>
  <si>
    <t>HASIL JAWABAN TIAP KELAS</t>
  </si>
  <si>
    <t>JML</t>
  </si>
  <si>
    <t>DESKRIPSI</t>
  </si>
  <si>
    <t>Dari tabel data diatas, yang memiliki kebutuhan tertinggi adalah kelas X.MIPA1 dan yang paling rendah adalah kelas X.MIPA3</t>
  </si>
  <si>
    <t>PETUNJUK  UMUM MENJALANKAN PROGRAM INI</t>
  </si>
  <si>
    <t>Mohon tidak memperbanyak tanpa seijin penciptanya.</t>
  </si>
  <si>
    <t>Selamat mencoba.</t>
  </si>
  <si>
    <t xml:space="preserve">Nama </t>
  </si>
  <si>
    <t>Pendidikan Terakhir</t>
  </si>
  <si>
    <t>: Pendidikan Profesi Konselor UNNES Semarang 2008</t>
  </si>
  <si>
    <t>Pengalaman Kerja</t>
  </si>
  <si>
    <t>: Guru BK/ Konselor sejak th 1987 sampai sekarang</t>
  </si>
  <si>
    <t>Instansi Kerja</t>
  </si>
  <si>
    <t>: SMA Negeri 1 Pemalang</t>
  </si>
  <si>
    <t>Lembaga</t>
  </si>
  <si>
    <t>: KES Konseling Tegal</t>
  </si>
  <si>
    <t>Alamat Kerja</t>
  </si>
  <si>
    <t>: Jl. Jendral Gatot Subroto Pemalang 52319</t>
  </si>
  <si>
    <t>Telpon</t>
  </si>
  <si>
    <t>: 0284321437 Fax.0284325226</t>
  </si>
  <si>
    <t>Web.</t>
  </si>
  <si>
    <t>: sman1-pemalang.sch.id</t>
  </si>
  <si>
    <t>Alamat Rumah</t>
  </si>
  <si>
    <t>: Desa Klegen RT 03 Rw 02 Comal Kab. Pemalang 52363</t>
  </si>
  <si>
    <t>: 081548151888</t>
  </si>
  <si>
    <t>E mail</t>
  </si>
  <si>
    <t>: andori_bk@yahoo.co.id</t>
  </si>
  <si>
    <t>File ini bisa dijalankan pada Microsoft Office 2003 atau yang lebih baru</t>
  </si>
  <si>
    <t>Copy terlebih dahulu file Aplikasi AKPD ini dalam komputer Anda dan letakan pada drive yang aman dari virus.</t>
  </si>
  <si>
    <t>Bacalah panduan penggunaan  yang disertakan dalam buku.</t>
  </si>
  <si>
    <t>Apabila ada masalah dalam pengisian, dapat menghubungi  pembuatnya seperti tersebut dibawah.</t>
  </si>
  <si>
    <t>Telpon / WA</t>
  </si>
  <si>
    <t>Ada beberapa cell dalam sheet ini yang berisi rumus, untuk itu jangan dihapus.</t>
  </si>
  <si>
    <t>: Andori</t>
  </si>
  <si>
    <t xml:space="preserve">APLIKASI ANGKET KEBUTUHAN PESERTA DIDIK LINTAS KELAS UNTUK  SMA / MA </t>
  </si>
  <si>
    <t>46%  x 24 = 11,04</t>
  </si>
  <si>
    <t>11%  x 24 = 2,64</t>
  </si>
  <si>
    <t>32% x 24 = 7,68</t>
  </si>
  <si>
    <t>12% x 24 = 2,88</t>
  </si>
  <si>
    <t>b.  Kelas Besar</t>
  </si>
  <si>
    <t>c.  Bimbingan Kelompok</t>
  </si>
  <si>
    <t>d.  Papan Bimbingan</t>
  </si>
  <si>
    <t>e.  Pengemb. Media BK</t>
  </si>
  <si>
    <t>f.  Leafleat</t>
  </si>
  <si>
    <t>Jul</t>
  </si>
  <si>
    <t>e. Action plan</t>
  </si>
  <si>
    <t>PEMERINTAH PROVINSI ACEH</t>
  </si>
  <si>
    <t>DINAS PENDIDIKAN PROVINSI ACEH</t>
  </si>
  <si>
    <t>disesuaikan</t>
  </si>
  <si>
    <t>dengan</t>
  </si>
  <si>
    <t>Libur Ramadhan</t>
  </si>
  <si>
    <t>November</t>
  </si>
  <si>
    <t xml:space="preserve">Agustus </t>
  </si>
  <si>
    <t>2019/2020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</si>
  <si>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</si>
  <si>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</si>
  <si>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</si>
  <si>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</si>
  <si>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</si>
  <si>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</si>
  <si>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</si>
  <si>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</si>
  <si>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</si>
  <si>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</si>
  <si>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SEMESTER GANJIL TAHUN PELAJARAN 2019/2020</t>
  </si>
  <si>
    <t>ANGKET KEBUTUHAN PESERTA DIDIK SMA  ( KELAS X )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</si>
  <si>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</si>
  <si>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</si>
  <si>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</si>
  <si>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</si>
  <si>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</si>
  <si>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</si>
  <si>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</si>
  <si>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</si>
  <si>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</si>
  <si>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</si>
  <si>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SMA NEGERI 1 SAWANG</t>
  </si>
  <si>
    <t>ASNAWI S.Pd</t>
  </si>
  <si>
    <t>196704031990031005</t>
  </si>
  <si>
    <t>SAWANG,     JULI 2019</t>
  </si>
  <si>
    <t>X MIA 1, X MIA 2, X MIA 3, X MIA 4, X IIS</t>
  </si>
  <si>
    <t>198512232015042001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</si>
  <si>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</si>
  <si>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</si>
  <si>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</si>
  <si>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</si>
  <si>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</si>
  <si>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</si>
  <si>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</si>
  <si>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</si>
  <si>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</si>
  <si>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JL. TAPAKTUAN - MEULABOH KM. 20 DESA MEULIGO KEC. SAWANG</t>
  </si>
  <si>
    <t>MILLA AMIR, S.Pd., Gr. Kons</t>
  </si>
  <si>
    <t>disusun oleh : Milla Amir</t>
  </si>
  <si>
    <t>SMA NEGERI 1 TAPAKTUAN</t>
  </si>
  <si>
    <t>Cut nyak Dien, Teuku Umar, Cut meutia, Laksamana malahayati,TR angkasa, Panglima RL, T.Cut Ali</t>
  </si>
  <si>
    <t>240 ORANG</t>
  </si>
  <si>
    <t>2026 / 2027</t>
  </si>
  <si>
    <t>Cut Nyak dien, Teuku Umar, Cut Meutia, Laksamana malahayati, TR Angkasa, Panglima RL, T.Cut Ali</t>
  </si>
  <si>
    <t xml:space="preserve">2026 / 2027 </t>
  </si>
  <si>
    <t xml:space="preserve"> ARKAN AL-MUBARRAQ</t>
  </si>
  <si>
    <t>AKSYA AKILIA</t>
  </si>
  <si>
    <t>AMIRATUL SYAKIRA</t>
  </si>
  <si>
    <t>ANGGI DWI SAFIRA</t>
  </si>
  <si>
    <t xml:space="preserve">ASYRAFI NURMAHMUDI </t>
  </si>
  <si>
    <t>ATHIYA SABRINA OKTI</t>
  </si>
  <si>
    <t>DAFFA ARIF HAIKAL</t>
  </si>
  <si>
    <t>DHABIT ALFAWAZI</t>
  </si>
  <si>
    <t>FARISYAA SALSABILLA</t>
  </si>
  <si>
    <t>FATHAN FIDIANSYAH</t>
  </si>
  <si>
    <t>FATHIA AZZAHIRA</t>
  </si>
  <si>
    <t>HAFIZ AL HADI</t>
  </si>
  <si>
    <t>HAIKAL STEVANO</t>
  </si>
  <si>
    <t>INTAN ADELYA</t>
  </si>
  <si>
    <t>JIHAN SYAHFITRI RUMASONA</t>
  </si>
  <si>
    <t>M. ARIF FAT</t>
  </si>
  <si>
    <t>M. HARITS AZH ZHAFIR</t>
  </si>
  <si>
    <t>MUHAMMAD ALFATH</t>
  </si>
  <si>
    <t>MUHAMMAD DAFFA PRABUDI</t>
  </si>
  <si>
    <t>MUHAMMAD RANDY AL-FIDI</t>
  </si>
  <si>
    <t>MUHAMMAD RAZA AL FATIH</t>
  </si>
  <si>
    <t>NABILA FATIN HUMAIRA</t>
  </si>
  <si>
    <t>QAIREEN IFFAH ALKANSA</t>
  </si>
  <si>
    <t>QORI'AH NADHIFA AL HUSNA</t>
  </si>
  <si>
    <t>RADHID QALBI</t>
  </si>
  <si>
    <t>REZA VAHLEVI</t>
  </si>
  <si>
    <t>SHAFA AISARAH</t>
  </si>
  <si>
    <t>SHIREN NIBRAS</t>
  </si>
  <si>
    <t>TALITHA AMIRA SAKHI</t>
  </si>
  <si>
    <t>TAUFIQUR RAHMAN</t>
  </si>
  <si>
    <t>YOLANDA KADZIYA</t>
  </si>
  <si>
    <t>Z. ARZA AL KADRI</t>
  </si>
  <si>
    <t>ZAHIRA</t>
  </si>
  <si>
    <t>ZIKRA ADIVA RAIHANA</t>
  </si>
  <si>
    <t>Cut Nyak Dien</t>
  </si>
  <si>
    <t>Teuku Umar</t>
  </si>
  <si>
    <t>A30</t>
  </si>
  <si>
    <t>A31</t>
  </si>
  <si>
    <t>A32</t>
  </si>
  <si>
    <t>A33</t>
  </si>
  <si>
    <t>A34</t>
  </si>
  <si>
    <t>ABIM ALFATTAH RAIS</t>
  </si>
  <si>
    <t>AIRIN RAHADATUL AISY</t>
  </si>
  <si>
    <t>AISYAH KHAIRA ALAINA</t>
  </si>
  <si>
    <t>AL FURQAN</t>
  </si>
  <si>
    <t>AMIRA SALSABILA</t>
  </si>
  <si>
    <t>AMITA</t>
  </si>
  <si>
    <t>ASYIFA YUNA RAHIMA</t>
  </si>
  <si>
    <t>ATIQA RAIHAN BALQIS</t>
  </si>
  <si>
    <t>CUT QHORY LATHIFA</t>
  </si>
  <si>
    <t>DHAHIRATUL AMIRA</t>
  </si>
  <si>
    <t>FATHIR PRATAMA</t>
  </si>
  <si>
    <t>HABIB FAIZ HUSAINI</t>
  </si>
  <si>
    <t>JIHAD ALFATH</t>
  </si>
  <si>
    <t>JUANDA ALFASYAH</t>
  </si>
  <si>
    <t>M. ALTHAF AR RASYID</t>
  </si>
  <si>
    <t>M. MUZAFAR RIDHO</t>
  </si>
  <si>
    <t>MUHAMMAD AL-FHATAN</t>
  </si>
  <si>
    <t>MUHAMMAD FARHAN</t>
  </si>
  <si>
    <t>MUHAMMAD RAIHAN PASHA</t>
  </si>
  <si>
    <t>MUHAMMAD RIFFAD ALFARIZI</t>
  </si>
  <si>
    <t>NABILA RAHADATUL AISYA</t>
  </si>
  <si>
    <t>NADA SALSABILA</t>
  </si>
  <si>
    <t>NAIRA KAYYASA</t>
  </si>
  <si>
    <t>RADJA MAULANA ICSA</t>
  </si>
  <si>
    <t>REYHANA EJIBA SUHARMAN</t>
  </si>
  <si>
    <t xml:space="preserve">REZKY ADITIA HERLAMBANG </t>
  </si>
  <si>
    <t>RIDHO PRATAMA TUMANGGOR</t>
  </si>
  <si>
    <t>SILVIA NACITA</t>
  </si>
  <si>
    <t>T. RAFIQUL AULIA</t>
  </si>
  <si>
    <t>TAZKIA BILQIS</t>
  </si>
  <si>
    <t>YELSSY ADELIA FAUNDRA</t>
  </si>
  <si>
    <t>ZAHIRA FAIRUZ JAMIL</t>
  </si>
  <si>
    <t>ZAHWA KEISYA</t>
  </si>
  <si>
    <t>ZIKHA BILBINA PUTRI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</si>
  <si>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</si>
  <si>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</si>
  <si>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</si>
  <si>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</si>
  <si>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</si>
  <si>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</si>
  <si>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</si>
  <si>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</si>
  <si>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</si>
  <si>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</si>
  <si>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</si>
  <si>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</si>
  <si>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</si>
  <si>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</si>
  <si>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</si>
  <si>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</si>
  <si>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</si>
  <si>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</si>
  <si>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</si>
  <si>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</si>
  <si>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</si>
  <si>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</si>
  <si>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</si>
  <si>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</si>
  <si>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</si>
  <si>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</si>
  <si>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</si>
  <si>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</si>
  <si>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</si>
  <si>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</si>
  <si>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</si>
  <si>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</si>
  <si>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</si>
  <si>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</si>
  <si>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Cut Meutia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</si>
  <si>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</si>
  <si>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</si>
  <si>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</si>
  <si>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</si>
  <si>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</si>
  <si>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</si>
  <si>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</si>
  <si>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</si>
  <si>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</si>
  <si>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</si>
  <si>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</si>
  <si>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</si>
  <si>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</si>
  <si>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</si>
  <si>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</si>
  <si>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</si>
  <si>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</si>
  <si>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</si>
  <si>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</si>
  <si>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</si>
  <si>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</si>
  <si>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</si>
  <si>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</si>
  <si>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</si>
  <si>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</si>
  <si>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</si>
  <si>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</si>
  <si>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ABYAN JUBAIR</t>
  </si>
  <si>
    <t>ADHELIA PUTRI MYZZA</t>
  </si>
  <si>
    <t>AISYAH NURICHA</t>
  </si>
  <si>
    <t>AL QISTHI IKRAM EFFENDI</t>
  </si>
  <si>
    <t>ALYA SALSABILA BILQIS</t>
  </si>
  <si>
    <t>AMIRA GHINA ALFIRSI</t>
  </si>
  <si>
    <t>ANDESKA RAIHAN</t>
  </si>
  <si>
    <t>ANUGRAH CITRA KASIH</t>
  </si>
  <si>
    <t>ASMALINDA</t>
  </si>
  <si>
    <t>AULIA PUTRI AISHAFILLA</t>
  </si>
  <si>
    <t>AZALEA RAMADHANI</t>
  </si>
  <si>
    <t>CHERIL ALMYEISHA</t>
  </si>
  <si>
    <t>CUT FARAH NATASHA</t>
  </si>
  <si>
    <t>EZRA HARITS RAMADHAN</t>
  </si>
  <si>
    <t>FANISYA OKTARIVA ALDILA</t>
  </si>
  <si>
    <t>JIHAN</t>
  </si>
  <si>
    <t>M. SYADDAD ALMUGHNY</t>
  </si>
  <si>
    <t>MUHAMMAD FARIZ RAMADHAN</t>
  </si>
  <si>
    <t>MUHAMMAD NAUFAL RAMADHAN</t>
  </si>
  <si>
    <t>MUHAMMAD REHAN</t>
  </si>
  <si>
    <t>MUHAMMAS AGUS AL RAFFY</t>
  </si>
  <si>
    <t>NABIL LUTFIR RAHMAN JAMBAK</t>
  </si>
  <si>
    <t>NAIRA AZALIA MEIDINI</t>
  </si>
  <si>
    <t>PUTRO ZIVARA</t>
  </si>
  <si>
    <t xml:space="preserve">RAEESA DAFIYA </t>
  </si>
  <si>
    <t>REYFAN FAIRUS SALAM</t>
  </si>
  <si>
    <t>REZKI ALFANDI SETIAWAN</t>
  </si>
  <si>
    <t>SALMAN ALFHARISHI</t>
  </si>
  <si>
    <t>SELVA TRIANA SYAH</t>
  </si>
  <si>
    <t>SINTA NABILA</t>
  </si>
  <si>
    <t>T. FATA HAZIM AL-FITRA</t>
  </si>
  <si>
    <t>TEUKU RAFFA ARDIANSYAH</t>
  </si>
  <si>
    <t>WALI AULIA HAKIM</t>
  </si>
  <si>
    <t>ZIDAN RIZQULLAH. F</t>
  </si>
  <si>
    <t>Laksamana M</t>
  </si>
  <si>
    <t>ADEL LAURISA</t>
  </si>
  <si>
    <t>ALFATHIR ALIEF AKBAR</t>
  </si>
  <si>
    <t>AL FIKKY ZALIN</t>
  </si>
  <si>
    <t>AMALIA SABRINA. Z</t>
  </si>
  <si>
    <t>AMIRA ZASKIA DESALFA</t>
  </si>
  <si>
    <t>ASHYRAFFA MAULANA ABDI</t>
  </si>
  <si>
    <t>AVATAR PUTRA KAMIL</t>
  </si>
  <si>
    <t>CITRA ASYIFA</t>
  </si>
  <si>
    <t>FABELYA SYARI</t>
  </si>
  <si>
    <t>FARHAN AR RIZQI</t>
  </si>
  <si>
    <t>FATIH AL GHIFFARI</t>
  </si>
  <si>
    <t>GILBERT ALEXANDER</t>
  </si>
  <si>
    <t>HANIFA LUTHFIANA PUTRI</t>
  </si>
  <si>
    <t>IZZAT AL AKHTAR</t>
  </si>
  <si>
    <t>KEISYA BELLA LESTARI</t>
  </si>
  <si>
    <t>M. AKHDAN IHSAN DANI</t>
  </si>
  <si>
    <t xml:space="preserve">M. FATHAN JAUHARI </t>
  </si>
  <si>
    <t>MIFTAHUL NASYWA</t>
  </si>
  <si>
    <t>MUHAMMAD FAUZI ARIANDI</t>
  </si>
  <si>
    <t>MUHAMMAD NAFIL AKBAR</t>
  </si>
  <si>
    <t>MUHAMMAD RIZKI. S</t>
  </si>
  <si>
    <t>MUTIA AFIFAH</t>
  </si>
  <si>
    <t>NABILA FATIN</t>
  </si>
  <si>
    <t>NUR IQMA LIYANI</t>
  </si>
  <si>
    <t>RAHIL FADHLA</t>
  </si>
  <si>
    <t>REVAN FAUZI</t>
  </si>
  <si>
    <t>RIFSYI RHAMADAN</t>
  </si>
  <si>
    <t>SALFA MARDHIYA</t>
  </si>
  <si>
    <t>SITI FATIMAH</t>
  </si>
  <si>
    <t>SYAWALIATUL KHARINA ULFA</t>
  </si>
  <si>
    <t>TEUKU RAFIF PRATAMA</t>
  </si>
  <si>
    <t xml:space="preserve">WAHYU  RAMADHAN </t>
  </si>
  <si>
    <t>ZAIDAN FAYYADH HA'IL</t>
  </si>
  <si>
    <t>ZHIVI LIANA JANNATUL JANNAH</t>
  </si>
  <si>
    <t>L1</t>
  </si>
  <si>
    <t>TR ANGKASA</t>
  </si>
  <si>
    <t>AHMAT HALWI SABIL</t>
  </si>
  <si>
    <t>ALIYA AL THAFUNNISA</t>
  </si>
  <si>
    <t>ALTAYA FAJAR</t>
  </si>
  <si>
    <t>FAJAR RAMADHAN</t>
  </si>
  <si>
    <t>FARASYIFA MURFALISA</t>
  </si>
  <si>
    <t>FARIZ AZFARI</t>
  </si>
  <si>
    <t>FATHIRUL RASYID</t>
  </si>
  <si>
    <t>FATIYA QANITA</t>
  </si>
  <si>
    <t>FURQAN AHMAD FADHILAH</t>
  </si>
  <si>
    <t>GUNA HARIANDI</t>
  </si>
  <si>
    <t>HAFIZATUL RAHMA</t>
  </si>
  <si>
    <t>HANDIKA AL TATJRI</t>
  </si>
  <si>
    <t>HASYIFA NURHASANAH UMARI</t>
  </si>
  <si>
    <t xml:space="preserve">JEFRI RADIANSYAH </t>
  </si>
  <si>
    <t>KHALID AL FALAH SUJA</t>
  </si>
  <si>
    <t>M. ADLY AL GIFARI</t>
  </si>
  <si>
    <t>M. IBRA FATIHUL HARMEL</t>
  </si>
  <si>
    <t>MIFTA MUZAFFAR ESHAN</t>
  </si>
  <si>
    <t>MUHAMMAD NABIL FAYADH</t>
  </si>
  <si>
    <t>MUHAMMAD SIRAJ</t>
  </si>
  <si>
    <t>MUHAMMAD FATIH AR-RIZQY</t>
  </si>
  <si>
    <t>MUSFIRATUL QALBY</t>
  </si>
  <si>
    <t>NATHASYA NIERANDA NASKA</t>
  </si>
  <si>
    <t>NOFIA MUHARRAMI</t>
  </si>
  <si>
    <t>RAIHAN RAMADHAN</t>
  </si>
  <si>
    <t>REVAN AL ADHA</t>
  </si>
  <si>
    <t>RIHHADATUL 'AISY</t>
  </si>
  <si>
    <t>RIZKA SAKIRA</t>
  </si>
  <si>
    <t>STAKILA JANEETA</t>
  </si>
  <si>
    <t>SYARAH AMRI</t>
  </si>
  <si>
    <t>THALITA SALSABILA HANUM</t>
  </si>
  <si>
    <t>WAFI YASKUR ADI GUNA</t>
  </si>
  <si>
    <t>ZAIRA</t>
  </si>
  <si>
    <t>ZHIVARA SYAIZA</t>
  </si>
  <si>
    <t>Panglimo RL</t>
  </si>
  <si>
    <t>P1</t>
  </si>
  <si>
    <t>ADINDA NURUL AZKIA</t>
  </si>
  <si>
    <t>ADZRA UFAIRA</t>
  </si>
  <si>
    <t>ALHAURA SAIMA HERZA</t>
  </si>
  <si>
    <t>ALYA SAFIRA</t>
  </si>
  <si>
    <t>AQIL AL-FIRAS</t>
  </si>
  <si>
    <t>ARKAN NAUFAL HAFIDH</t>
  </si>
  <si>
    <t>AZKA AMALIA ARFIANDI</t>
  </si>
  <si>
    <t>BRILLIAN RIZKI</t>
  </si>
  <si>
    <t>FERLY WILDA HANUM</t>
  </si>
  <si>
    <t>FANIYA SHABIRA</t>
  </si>
  <si>
    <t>FAUZA DEALOVA</t>
  </si>
  <si>
    <t>FITRIANI WULANDARI</t>
  </si>
  <si>
    <t>LIYANA ZAHIRAH RAHMA</t>
  </si>
  <si>
    <t>IKHWANUL MUSTAQIM</t>
  </si>
  <si>
    <t>JULYAN PASHA MAULANA</t>
  </si>
  <si>
    <t>KHANSA AL RIDHWA</t>
  </si>
  <si>
    <t>LUTHFI KHUSAIRI</t>
  </si>
  <si>
    <t>M. RAYYAN AUFA</t>
  </si>
  <si>
    <t>MERCHI ADELLIANA</t>
  </si>
  <si>
    <t>MUHAMMAD GENTA AKBAR</t>
  </si>
  <si>
    <t>MUHAMMAD MUKHTI</t>
  </si>
  <si>
    <t>MUHAMMAD SYAH PUTRA</t>
  </si>
  <si>
    <t>MUHARRAM AL WALI</t>
  </si>
  <si>
    <t>NAYRA KASIH</t>
  </si>
  <si>
    <t>NESKA NURSYAHLA</t>
  </si>
  <si>
    <t>RAJO WIELLTAN</t>
  </si>
  <si>
    <t>REHAN MARDITIA</t>
  </si>
  <si>
    <t>RISQADEKTI</t>
  </si>
  <si>
    <t>RASYA IBRAHIM AZZAM</t>
  </si>
  <si>
    <t>STEFANI</t>
  </si>
  <si>
    <t>SYAKILAH QURRATU AINI</t>
  </si>
  <si>
    <t>TIYAN ALQAMAR</t>
  </si>
  <si>
    <t>VELLISYA YOUNG</t>
  </si>
  <si>
    <t>ZALFA SEPTIA ZARITA</t>
  </si>
  <si>
    <t>ZHIA OKTAVINUR</t>
  </si>
  <si>
    <t>T.Cut Ali</t>
  </si>
  <si>
    <t>TR1</t>
  </si>
  <si>
    <t>TC1</t>
  </si>
  <si>
    <t>ADZRA ASHILA KAMAL</t>
  </si>
  <si>
    <t>AHMAD MUDHAFFAR</t>
  </si>
  <si>
    <t>ASHIVA RAHAYU</t>
  </si>
  <si>
    <t>ALIYA PUTRI NASHIRAH</t>
  </si>
  <si>
    <t>AQIL TAUFIQURRAHMAN</t>
  </si>
  <si>
    <t>ARKAN ADIB MURTADHA</t>
  </si>
  <si>
    <t>AZZA WAZAHDA</t>
  </si>
  <si>
    <t>BERLIYANDRO AL-LATHIF</t>
  </si>
  <si>
    <t>FALISHA GELSI FAHIMA</t>
  </si>
  <si>
    <t>FERI REZQI PRATAMA</t>
  </si>
  <si>
    <t>FAKHRIY HARNATA</t>
  </si>
  <si>
    <t xml:space="preserve">IFRA MAHDIA RAMADHANI </t>
  </si>
  <si>
    <t>IKHWANA SHAFAATUDYA</t>
  </si>
  <si>
    <t>LIYA ZAFIRA</t>
  </si>
  <si>
    <t>HUSNA NITA</t>
  </si>
  <si>
    <t>M. ALIF RIZQI</t>
  </si>
  <si>
    <t>MARSYA NAZIFA FATHIAH</t>
  </si>
  <si>
    <t>MAULANA ARIEF FADHILLAH</t>
  </si>
  <si>
    <t>MUHAMMAD HAIKAL</t>
  </si>
  <si>
    <t>MUHAMMAD JIRHAN QAFKA</t>
  </si>
  <si>
    <t>MUHAMMAD TOHA TARIGAN</t>
  </si>
  <si>
    <t>MUHAMMAD YUGA</t>
  </si>
  <si>
    <t xml:space="preserve">NAZILURRAHMAN </t>
  </si>
  <si>
    <t>NAZUWA NUR ASSYIFA SYAMSURI</t>
  </si>
  <si>
    <t>RIZIEQ NEHAN</t>
  </si>
  <si>
    <t>RAZQA HALIZA PUTRI</t>
  </si>
  <si>
    <t>RIRIN PURNAMA</t>
  </si>
  <si>
    <t>RIVA ALFATHUNISSA</t>
  </si>
  <si>
    <t>SUCI SULISMA</t>
  </si>
  <si>
    <t>SYAIF AL FATAN</t>
  </si>
  <si>
    <t>TUBAGUS AHLUL MAHMUDA</t>
  </si>
  <si>
    <t>ULFAZI</t>
  </si>
  <si>
    <t>ZASKIA NABILA</t>
  </si>
  <si>
    <t>ZAYYAN AL-FATHIN AKMAL</t>
  </si>
  <si>
    <t>ZUHILZA ADHA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</si>
  <si>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</si>
  <si>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</si>
  <si>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</si>
  <si>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</si>
  <si>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</si>
  <si>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</si>
  <si>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</si>
  <si>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</si>
  <si>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</si>
  <si>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</si>
  <si>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</si>
  <si>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</si>
  <si>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</si>
  <si>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</si>
  <si>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</si>
  <si>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</si>
  <si>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</si>
  <si>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</si>
  <si>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</si>
  <si>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</si>
  <si>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</si>
  <si>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</si>
  <si>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</si>
  <si>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</si>
  <si>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</si>
  <si>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</si>
  <si>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</si>
  <si>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</si>
  <si>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</si>
  <si>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</si>
  <si>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</si>
  <si>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</si>
  <si>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</si>
  <si>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TR2</t>
  </si>
  <si>
    <t>TR3</t>
  </si>
  <si>
    <t>TR4</t>
  </si>
  <si>
    <t>TR5</t>
  </si>
  <si>
    <t>TR6</t>
  </si>
  <si>
    <t>TR7</t>
  </si>
  <si>
    <t>TR8</t>
  </si>
  <si>
    <t>TR9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</si>
  <si>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</si>
  <si>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</si>
  <si>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</si>
  <si>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</si>
  <si>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</si>
  <si>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</si>
  <si>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</si>
  <si>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</si>
  <si>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</si>
  <si>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</si>
  <si>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TR20</t>
  </si>
  <si>
    <t>TR21</t>
  </si>
  <si>
    <t>TR22</t>
  </si>
  <si>
    <t>TR23</t>
  </si>
  <si>
    <t>TR24</t>
  </si>
  <si>
    <t>TR25</t>
  </si>
  <si>
    <t>TR26</t>
  </si>
  <si>
    <t>TR27</t>
  </si>
  <si>
    <t>TR28</t>
  </si>
  <si>
    <t>TR29</t>
  </si>
  <si>
    <t>TR30</t>
  </si>
  <si>
    <t>TR31</t>
  </si>
  <si>
    <t>TR32</t>
  </si>
  <si>
    <t>TR33</t>
  </si>
  <si>
    <t>TR34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</si>
  <si>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</si>
  <si>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</si>
  <si>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</si>
  <si>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</si>
  <si>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</si>
  <si>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</si>
  <si>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</si>
  <si>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</si>
  <si>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</si>
  <si>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</si>
  <si>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</si>
  <si>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</si>
  <si>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</si>
  <si>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</si>
  <si>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</si>
  <si>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</si>
  <si>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</si>
  <si>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</si>
  <si>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</si>
  <si>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</si>
  <si>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</si>
  <si>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</si>
  <si>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</si>
  <si>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</si>
  <si>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</si>
  <si>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</si>
  <si>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</si>
  <si>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</si>
  <si>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</si>
  <si>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</si>
  <si>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</si>
  <si>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</si>
  <si>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</si>
  <si>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</si>
  <si>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TC2</t>
  </si>
  <si>
    <t>TC3</t>
  </si>
  <si>
    <t>TC4</t>
  </si>
  <si>
    <t>TC5</t>
  </si>
  <si>
    <t>TC6</t>
  </si>
  <si>
    <t>TC7</t>
  </si>
  <si>
    <t>TC8</t>
  </si>
  <si>
    <t>TC9</t>
  </si>
  <si>
    <t>TC10</t>
  </si>
  <si>
    <t>TC11</t>
  </si>
  <si>
    <t>TC12</t>
  </si>
  <si>
    <t>TC13</t>
  </si>
  <si>
    <t>TC14</t>
  </si>
  <si>
    <t>TC15</t>
  </si>
  <si>
    <t>TC16</t>
  </si>
  <si>
    <t>TC17</t>
  </si>
  <si>
    <t>TC18</t>
  </si>
  <si>
    <t>TC19</t>
  </si>
  <si>
    <t>TC20</t>
  </si>
  <si>
    <t>TC21</t>
  </si>
  <si>
    <t>TC22</t>
  </si>
  <si>
    <t>TC23</t>
  </si>
  <si>
    <t>TC24</t>
  </si>
  <si>
    <t>TC25</t>
  </si>
  <si>
    <t>TC26</t>
  </si>
  <si>
    <t>TC27</t>
  </si>
  <si>
    <t>TC28</t>
  </si>
  <si>
    <t>TC29</t>
  </si>
  <si>
    <t>TC30</t>
  </si>
  <si>
    <t>TC31</t>
  </si>
  <si>
    <t>TC32</t>
  </si>
  <si>
    <t>TC33</t>
  </si>
  <si>
    <t>TC34</t>
  </si>
  <si>
    <t>TC35</t>
  </si>
  <si>
    <t>2026/ 2027</t>
  </si>
  <si>
    <t xml:space="preserve">2026/ 2027 </t>
  </si>
  <si>
    <t xml:space="preserve">SMA NEGERI 1 TAPAKTUAN </t>
  </si>
  <si>
    <t>2026/2027</t>
  </si>
  <si>
    <t>TAHUN PELAJARAN 2026 / 2027</t>
  </si>
  <si>
    <t>Tapaktuan, 13 Juli 2026</t>
  </si>
  <si>
    <t>FIRA AMRAWATI, S.Pd, Gr</t>
  </si>
  <si>
    <t>199406072022212002</t>
  </si>
  <si>
    <t>KURNAIDI, S.Pd.,M.Pd</t>
  </si>
  <si>
    <t>19810527 200801 1 001</t>
  </si>
  <si>
    <t>199496972022212000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</si>
</sst>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%"/>
    <numFmt numFmtId="166" formatCode="_(* #,##0.00_);_(* \(#,##0.00\);_(* &quot;-&quot;_);_(@_)"/>
  </numFmts>
  <fonts count="9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5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26"/>
      <color indexed="8"/>
      <name val="Arial"/>
      <family val="2"/>
    </font>
    <font>
      <sz val="11"/>
      <color indexed="8"/>
      <name val="Arial"/>
      <family val="2"/>
    </font>
    <font>
      <b/>
      <sz val="21"/>
      <color theme="1"/>
      <name val="Calibri"/>
      <family val="2"/>
      <scheme val="minor"/>
    </font>
    <font>
      <sz val="11"/>
      <color rgb="FFFF0000"/>
      <name val="Arial"/>
      <family val="2"/>
    </font>
    <font>
      <sz val="10"/>
      <color indexed="8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1"/>
    </font>
    <font>
      <b/>
      <sz val="11"/>
      <color theme="1"/>
      <name val="Calibri"/>
      <family val="2"/>
      <charset val="1"/>
      <scheme val="minor"/>
    </font>
    <font>
      <sz val="2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1"/>
      <color theme="1"/>
      <name val="Calibri"/>
      <family val="2"/>
    </font>
    <font>
      <b/>
      <sz val="11"/>
      <color theme="0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0"/>
      <name val="Calibri"/>
      <family val="2"/>
      <charset val="1"/>
      <scheme val="minor"/>
    </font>
    <font>
      <sz val="11"/>
      <color theme="0"/>
      <name val="Calibri"/>
      <family val="2"/>
      <scheme val="minor"/>
    </font>
    <font>
      <sz val="26"/>
      <color theme="0"/>
      <name val="Arial"/>
      <family val="2"/>
    </font>
    <font>
      <sz val="11"/>
      <color theme="0"/>
      <name val="Arial"/>
      <family val="2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</font>
    <font>
      <b/>
      <sz val="26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sz val="22"/>
      <color theme="1"/>
      <name val="Calibri"/>
      <family val="2"/>
      <scheme val="minor"/>
    </font>
    <font>
      <sz val="15"/>
      <color theme="1"/>
      <name val="Calibri"/>
      <family val="2"/>
    </font>
    <font>
      <sz val="2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</font>
    <font>
      <sz val="14"/>
      <color theme="1"/>
      <name val="Calibri"/>
      <family val="2"/>
    </font>
    <font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1"/>
      <color rgb="FF8A0000"/>
      <name val="Calibri"/>
      <family val="2"/>
      <charset val="1"/>
      <scheme val="minor"/>
    </font>
    <font>
      <sz val="11"/>
      <color rgb="FF7E0000"/>
      <name val="Calibri"/>
      <family val="2"/>
      <charset val="1"/>
      <scheme val="minor"/>
    </font>
    <font>
      <sz val="11"/>
      <color theme="3" tint="-0.249977111117893"/>
      <name val="Calibri"/>
      <family val="2"/>
      <charset val="1"/>
      <scheme val="minor"/>
    </font>
    <font>
      <sz val="11"/>
      <color theme="3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color rgb="FFC00000"/>
      <name val="Calibri"/>
      <family val="2"/>
      <charset val="1"/>
      <scheme val="minor"/>
    </font>
    <font>
      <sz val="11"/>
      <color theme="5" tint="-0.249977111117893"/>
      <name val="Calibri"/>
      <family val="2"/>
      <charset val="1"/>
      <scheme val="minor"/>
    </font>
    <font>
      <sz val="11"/>
      <color theme="4"/>
      <name val="Calibri"/>
      <family val="2"/>
      <charset val="1"/>
      <scheme val="minor"/>
    </font>
    <font>
      <sz val="16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trike/>
      <sz val="11"/>
      <color theme="1"/>
      <name val="Calibri"/>
      <family val="2"/>
      <charset val="1"/>
      <scheme val="minor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sz val="9"/>
      <color theme="8" tint="-0.499984740745262"/>
      <name val="Arial Narrow"/>
      <family val="2"/>
    </font>
    <font>
      <sz val="9"/>
      <color rgb="FFFF0000"/>
      <name val="Arial Narrow"/>
      <family val="2"/>
    </font>
    <font>
      <sz val="12"/>
      <color theme="1"/>
      <name val="Calibri"/>
      <family val="2"/>
      <charset val="1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7C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FFA62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5" fillId="0" borderId="0" applyFont="0" applyFill="0" applyBorder="0" applyAlignment="0" applyProtection="0"/>
    <xf numFmtId="0" fontId="16" fillId="0" borderId="0"/>
    <xf numFmtId="164" fontId="15" fillId="0" borderId="0" applyFont="0" applyFill="0" applyBorder="0" applyAlignment="0" applyProtection="0"/>
  </cellStyleXfs>
  <cellXfs count="86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7" fillId="0" borderId="1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12" fillId="0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indent="1"/>
    </xf>
    <xf numFmtId="10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23" fillId="0" borderId="0" xfId="0" applyFont="1" applyProtection="1"/>
    <xf numFmtId="0" fontId="24" fillId="0" borderId="0" xfId="0" applyFont="1" applyProtection="1"/>
    <xf numFmtId="0" fontId="6" fillId="0" borderId="0" xfId="0" applyFont="1" applyProtection="1"/>
    <xf numFmtId="10" fontId="12" fillId="0" borderId="1" xfId="1" applyNumberFormat="1" applyFont="1" applyFill="1" applyBorder="1" applyAlignment="1">
      <alignment horizontal="center" vertical="top" wrapText="1"/>
    </xf>
    <xf numFmtId="0" fontId="26" fillId="0" borderId="0" xfId="0" quotePrefix="1" applyFont="1" applyProtection="1"/>
    <xf numFmtId="0" fontId="8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/>
    <xf numFmtId="0" fontId="13" fillId="0" borderId="0" xfId="0" applyFont="1" applyAlignment="1">
      <alignment horizontal="center"/>
    </xf>
    <xf numFmtId="0" fontId="0" fillId="0" borderId="0" xfId="0" applyFill="1"/>
    <xf numFmtId="0" fontId="5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 applyProtection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7" borderId="0" xfId="0" applyFont="1" applyFill="1"/>
    <xf numFmtId="165" fontId="28" fillId="5" borderId="1" xfId="1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9" borderId="0" xfId="0" applyFont="1" applyFill="1"/>
    <xf numFmtId="0" fontId="6" fillId="10" borderId="0" xfId="0" applyFont="1" applyFill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10" fontId="6" fillId="10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1" fillId="0" borderId="0" xfId="0" applyFont="1" applyFill="1" applyAlignment="1">
      <alignment horizontal="left" vertical="center" indent="2"/>
    </xf>
    <xf numFmtId="0" fontId="18" fillId="0" borderId="0" xfId="0" applyFont="1" applyFill="1" applyAlignment="1">
      <alignment horizontal="left" vertical="center" indent="2"/>
    </xf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wrapText="1" inden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32" fillId="0" borderId="0" xfId="0" applyFont="1" applyAlignment="1"/>
    <xf numFmtId="0" fontId="0" fillId="0" borderId="0" xfId="0" applyAlignment="1"/>
    <xf numFmtId="0" fontId="0" fillId="0" borderId="0" xfId="0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 indent="2"/>
    </xf>
    <xf numFmtId="0" fontId="27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/>
    </xf>
    <xf numFmtId="0" fontId="0" fillId="6" borderId="1" xfId="0" applyFill="1" applyBorder="1"/>
    <xf numFmtId="0" fontId="0" fillId="0" borderId="0" xfId="0" applyAlignment="1">
      <alignment horizontal="left"/>
    </xf>
    <xf numFmtId="0" fontId="18" fillId="0" borderId="8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8" fillId="6" borderId="1" xfId="0" applyFont="1" applyFill="1" applyBorder="1" applyAlignment="1">
      <alignment horizontal="center"/>
    </xf>
    <xf numFmtId="0" fontId="18" fillId="6" borderId="1" xfId="0" applyFont="1" applyFill="1" applyBorder="1"/>
    <xf numFmtId="0" fontId="18" fillId="6" borderId="1" xfId="0" applyFont="1" applyFill="1" applyBorder="1" applyAlignment="1">
      <alignment horizontal="left" wrapText="1" indent="1"/>
    </xf>
    <xf numFmtId="0" fontId="18" fillId="0" borderId="10" xfId="0" applyFont="1" applyFill="1" applyBorder="1" applyAlignment="1">
      <alignment horizontal="left" vertical="center" wrapText="1" indent="2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5" fillId="0" borderId="0" xfId="0" applyFont="1" applyAlignment="1"/>
    <xf numFmtId="0" fontId="28" fillId="0" borderId="1" xfId="0" applyFont="1" applyBorder="1" applyAlignment="1">
      <alignment wrapText="1"/>
    </xf>
    <xf numFmtId="0" fontId="28" fillId="0" borderId="1" xfId="0" applyFont="1" applyFill="1" applyBorder="1" applyAlignment="1">
      <alignment vertical="center" wrapText="1"/>
    </xf>
    <xf numFmtId="0" fontId="0" fillId="6" borderId="5" xfId="0" applyFill="1" applyBorder="1"/>
    <xf numFmtId="0" fontId="0" fillId="6" borderId="1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4" xfId="0" applyFill="1" applyBorder="1"/>
    <xf numFmtId="0" fontId="0" fillId="6" borderId="4" xfId="0" applyFill="1" applyBorder="1" applyAlignment="1">
      <alignment horizontal="left"/>
    </xf>
    <xf numFmtId="0" fontId="0" fillId="6" borderId="9" xfId="0" applyFill="1" applyBorder="1"/>
    <xf numFmtId="0" fontId="0" fillId="6" borderId="15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5" xfId="0" applyFill="1" applyBorder="1"/>
    <xf numFmtId="0" fontId="0" fillId="6" borderId="8" xfId="0" applyFill="1" applyBorder="1" applyAlignment="1">
      <alignment horizontal="left"/>
    </xf>
    <xf numFmtId="0" fontId="0" fillId="6" borderId="8" xfId="0" applyFill="1" applyBorder="1"/>
    <xf numFmtId="0" fontId="5" fillId="0" borderId="1" xfId="0" applyFont="1" applyBorder="1"/>
    <xf numFmtId="0" fontId="0" fillId="6" borderId="4" xfId="0" applyFont="1" applyFill="1" applyBorder="1" applyAlignment="1">
      <alignment horizontal="center"/>
    </xf>
    <xf numFmtId="0" fontId="31" fillId="6" borderId="4" xfId="0" applyFont="1" applyFill="1" applyBorder="1" applyAlignment="1">
      <alignment vertical="center" wrapText="1"/>
    </xf>
    <xf numFmtId="0" fontId="0" fillId="6" borderId="8" xfId="0" applyFont="1" applyFill="1" applyBorder="1" applyAlignment="1">
      <alignment horizontal="center"/>
    </xf>
    <xf numFmtId="0" fontId="31" fillId="6" borderId="8" xfId="0" applyFont="1" applyFill="1" applyBorder="1" applyAlignment="1">
      <alignment vertical="center" wrapText="1"/>
    </xf>
    <xf numFmtId="0" fontId="35" fillId="0" borderId="0" xfId="0" applyFont="1" applyAlignment="1"/>
    <xf numFmtId="0" fontId="34" fillId="0" borderId="0" xfId="0" applyFont="1" applyAlignment="1"/>
    <xf numFmtId="0" fontId="5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13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13" borderId="1" xfId="0" applyFill="1" applyBorder="1"/>
    <xf numFmtId="0" fontId="6" fillId="2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/>
    </xf>
    <xf numFmtId="1" fontId="7" fillId="15" borderId="1" xfId="0" applyNumberFormat="1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/>
    </xf>
    <xf numFmtId="0" fontId="41" fillId="0" borderId="0" xfId="0" applyFont="1" applyFill="1" applyProtection="1"/>
    <xf numFmtId="0" fontId="42" fillId="0" borderId="0" xfId="0" applyFont="1" applyFill="1" applyProtection="1"/>
    <xf numFmtId="0" fontId="38" fillId="0" borderId="0" xfId="0" applyFont="1" applyFill="1"/>
    <xf numFmtId="0" fontId="40" fillId="0" borderId="0" xfId="0" applyFont="1" applyFill="1" applyProtection="1"/>
    <xf numFmtId="0" fontId="40" fillId="0" borderId="0" xfId="0" applyFont="1" applyFill="1"/>
    <xf numFmtId="0" fontId="0" fillId="0" borderId="1" xfId="0" applyFill="1" applyBorder="1"/>
    <xf numFmtId="0" fontId="19" fillId="0" borderId="0" xfId="0" applyFont="1" applyAlignment="1">
      <alignment horizontal="left" vertical="center" wrapText="1" indent="1"/>
    </xf>
    <xf numFmtId="0" fontId="19" fillId="0" borderId="0" xfId="0" applyFont="1"/>
    <xf numFmtId="0" fontId="28" fillId="13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28" fillId="13" borderId="1" xfId="0" applyFont="1" applyFill="1" applyBorder="1"/>
    <xf numFmtId="0" fontId="19" fillId="6" borderId="1" xfId="0" applyFont="1" applyFill="1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6" borderId="4" xfId="0" applyFont="1" applyFill="1" applyBorder="1"/>
    <xf numFmtId="0" fontId="19" fillId="6" borderId="8" xfId="0" applyFont="1" applyFill="1" applyBorder="1"/>
    <xf numFmtId="166" fontId="0" fillId="0" borderId="0" xfId="3" applyNumberFormat="1" applyFont="1" applyAlignment="1">
      <alignment horizontal="left" indent="1"/>
    </xf>
    <xf numFmtId="164" fontId="0" fillId="0" borderId="0" xfId="0" applyNumberFormat="1" applyAlignment="1">
      <alignment horizontal="left" indent="1"/>
    </xf>
    <xf numFmtId="164" fontId="0" fillId="0" borderId="0" xfId="3" applyFont="1" applyAlignment="1">
      <alignment horizontal="left" indent="1"/>
    </xf>
    <xf numFmtId="9" fontId="0" fillId="0" borderId="0" xfId="1" applyFont="1" applyAlignment="1">
      <alignment horizontal="left" indent="1"/>
    </xf>
    <xf numFmtId="164" fontId="0" fillId="13" borderId="1" xfId="3" applyFont="1" applyFill="1" applyBorder="1" applyAlignment="1">
      <alignment horizontal="center"/>
    </xf>
    <xf numFmtId="164" fontId="0" fillId="13" borderId="1" xfId="0" applyNumberFormat="1" applyFill="1" applyBorder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left" indent="1"/>
    </xf>
    <xf numFmtId="0" fontId="14" fillId="0" borderId="0" xfId="0" applyFont="1" applyFill="1"/>
    <xf numFmtId="0" fontId="6" fillId="0" borderId="0" xfId="0" applyFont="1" applyFill="1"/>
    <xf numFmtId="0" fontId="3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39" fillId="0" borderId="0" xfId="0" applyFont="1" applyFill="1" applyAlignment="1">
      <alignment horizontal="left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/>
    <xf numFmtId="0" fontId="6" fillId="0" borderId="1" xfId="0" applyFont="1" applyFill="1" applyBorder="1" applyAlignment="1">
      <alignment horizontal="justify" vertical="center"/>
    </xf>
    <xf numFmtId="0" fontId="22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6" fillId="0" borderId="0" xfId="0" applyFont="1" applyFill="1" applyAlignment="1"/>
    <xf numFmtId="0" fontId="33" fillId="0" borderId="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8" fillId="16" borderId="14" xfId="0" applyFont="1" applyFill="1" applyBorder="1"/>
    <xf numFmtId="0" fontId="19" fillId="16" borderId="6" xfId="0" applyFont="1" applyFill="1" applyBorder="1"/>
    <xf numFmtId="0" fontId="19" fillId="16" borderId="3" xfId="0" applyFont="1" applyFill="1" applyBorder="1"/>
    <xf numFmtId="0" fontId="43" fillId="0" borderId="0" xfId="0" applyFont="1"/>
    <xf numFmtId="0" fontId="19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 indent="1"/>
    </xf>
    <xf numFmtId="0" fontId="19" fillId="6" borderId="7" xfId="0" applyFont="1" applyFill="1" applyBorder="1"/>
    <xf numFmtId="0" fontId="19" fillId="6" borderId="12" xfId="0" applyFont="1" applyFill="1" applyBorder="1"/>
    <xf numFmtId="0" fontId="19" fillId="0" borderId="13" xfId="0" applyFont="1" applyBorder="1"/>
    <xf numFmtId="0" fontId="19" fillId="0" borderId="8" xfId="0" applyFont="1" applyBorder="1"/>
    <xf numFmtId="0" fontId="19" fillId="0" borderId="9" xfId="0" applyFont="1" applyBorder="1"/>
    <xf numFmtId="0" fontId="19" fillId="11" borderId="10" xfId="0" applyFont="1" applyFill="1" applyBorder="1"/>
    <xf numFmtId="0" fontId="19" fillId="7" borderId="0" xfId="0" applyFont="1" applyFill="1" applyBorder="1"/>
    <xf numFmtId="0" fontId="19" fillId="7" borderId="12" xfId="0" applyFont="1" applyFill="1" applyBorder="1"/>
    <xf numFmtId="0" fontId="19" fillId="5" borderId="7" xfId="0" applyFont="1" applyFill="1" applyBorder="1"/>
    <xf numFmtId="0" fontId="19" fillId="5" borderId="12" xfId="0" applyFont="1" applyFill="1" applyBorder="1"/>
    <xf numFmtId="0" fontId="19" fillId="7" borderId="7" xfId="0" applyFont="1" applyFill="1" applyBorder="1"/>
    <xf numFmtId="0" fontId="19" fillId="0" borderId="3" xfId="0" applyFont="1" applyBorder="1"/>
    <xf numFmtId="0" fontId="19" fillId="0" borderId="2" xfId="0" applyFont="1" applyBorder="1"/>
    <xf numFmtId="0" fontId="28" fillId="13" borderId="15" xfId="0" applyFont="1" applyFill="1" applyBorder="1"/>
    <xf numFmtId="0" fontId="19" fillId="16" borderId="14" xfId="0" applyFont="1" applyFill="1" applyBorder="1"/>
    <xf numFmtId="0" fontId="19" fillId="12" borderId="6" xfId="0" applyFont="1" applyFill="1" applyBorder="1"/>
    <xf numFmtId="0" fontId="19" fillId="0" borderId="9" xfId="0" applyFont="1" applyBorder="1" applyAlignment="1">
      <alignment horizontal="left" indent="1"/>
    </xf>
    <xf numFmtId="0" fontId="19" fillId="0" borderId="2" xfId="0" applyFont="1" applyBorder="1" applyAlignment="1">
      <alignment horizontal="left" indent="1"/>
    </xf>
    <xf numFmtId="0" fontId="19" fillId="0" borderId="5" xfId="0" applyFont="1" applyBorder="1" applyAlignment="1">
      <alignment horizontal="left" indent="1"/>
    </xf>
    <xf numFmtId="0" fontId="19" fillId="12" borderId="1" xfId="0" applyFont="1" applyFill="1" applyBorder="1" applyAlignment="1">
      <alignment horizontal="center" wrapText="1"/>
    </xf>
    <xf numFmtId="0" fontId="19" fillId="12" borderId="3" xfId="0" applyFont="1" applyFill="1" applyBorder="1" applyAlignment="1">
      <alignment horizontal="left" indent="1"/>
    </xf>
    <xf numFmtId="0" fontId="19" fillId="6" borderId="0" xfId="0" applyFont="1" applyFill="1" applyBorder="1"/>
    <xf numFmtId="0" fontId="19" fillId="11" borderId="0" xfId="0" applyFont="1" applyFill="1" applyBorder="1"/>
    <xf numFmtId="0" fontId="19" fillId="5" borderId="0" xfId="0" applyFont="1" applyFill="1" applyBorder="1"/>
    <xf numFmtId="0" fontId="44" fillId="12" borderId="3" xfId="0" applyFont="1" applyFill="1" applyBorder="1" applyAlignment="1">
      <alignment horizontal="left" indent="1"/>
    </xf>
    <xf numFmtId="0" fontId="19" fillId="12" borderId="2" xfId="0" applyFont="1" applyFill="1" applyBorder="1"/>
    <xf numFmtId="0" fontId="19" fillId="12" borderId="3" xfId="0" applyFont="1" applyFill="1" applyBorder="1"/>
    <xf numFmtId="0" fontId="44" fillId="0" borderId="1" xfId="0" applyFont="1" applyBorder="1" applyAlignment="1">
      <alignment horizontal="left" indent="1"/>
    </xf>
    <xf numFmtId="0" fontId="19" fillId="16" borderId="2" xfId="0" applyFont="1" applyFill="1" applyBorder="1"/>
    <xf numFmtId="0" fontId="19" fillId="6" borderId="9" xfId="0" applyFont="1" applyFill="1" applyBorder="1"/>
    <xf numFmtId="0" fontId="19" fillId="6" borderId="13" xfId="0" applyFont="1" applyFill="1" applyBorder="1"/>
    <xf numFmtId="164" fontId="0" fillId="0" borderId="1" xfId="3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8" fillId="0" borderId="0" xfId="0" applyFont="1" applyFill="1" applyBorder="1" applyAlignment="1">
      <alignment horizontal="left" vertical="center" inden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inden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 indent="1"/>
    </xf>
    <xf numFmtId="10" fontId="0" fillId="0" borderId="0" xfId="0" applyNumberForma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5" fillId="0" borderId="0" xfId="0" applyFont="1" applyAlignment="1">
      <alignment horizontal="center"/>
    </xf>
    <xf numFmtId="0" fontId="0" fillId="12" borderId="17" xfId="0" applyFill="1" applyBorder="1"/>
    <xf numFmtId="0" fontId="0" fillId="12" borderId="19" xfId="0" applyFill="1" applyBorder="1"/>
    <xf numFmtId="0" fontId="0" fillId="12" borderId="0" xfId="0" applyFill="1" applyBorder="1"/>
    <xf numFmtId="0" fontId="0" fillId="12" borderId="20" xfId="0" applyFill="1" applyBorder="1"/>
    <xf numFmtId="0" fontId="0" fillId="12" borderId="21" xfId="0" applyFill="1" applyBorder="1"/>
    <xf numFmtId="0" fontId="0" fillId="12" borderId="22" xfId="0" applyFill="1" applyBorder="1"/>
    <xf numFmtId="0" fontId="0" fillId="12" borderId="23" xfId="0" applyFill="1" applyBorder="1"/>
    <xf numFmtId="0" fontId="0" fillId="12" borderId="6" xfId="0" applyFill="1" applyBorder="1"/>
    <xf numFmtId="0" fontId="0" fillId="12" borderId="14" xfId="0" applyFill="1" applyBorder="1"/>
    <xf numFmtId="0" fontId="5" fillId="0" borderId="0" xfId="0" applyFont="1" applyAlignment="1"/>
    <xf numFmtId="0" fontId="0" fillId="12" borderId="24" xfId="0" applyFill="1" applyBorder="1"/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9" fillId="0" borderId="0" xfId="0" applyFont="1" applyAlignment="1"/>
    <xf numFmtId="0" fontId="35" fillId="0" borderId="0" xfId="0" applyFont="1" applyAlignment="1">
      <alignment horizontal="left"/>
    </xf>
    <xf numFmtId="0" fontId="36" fillId="0" borderId="0" xfId="0" applyFont="1" applyAlignment="1">
      <alignment vertical="center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1" fontId="0" fillId="0" borderId="0" xfId="0" applyNumberForma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indent="1"/>
    </xf>
    <xf numFmtId="0" fontId="51" fillId="0" borderId="0" xfId="0" applyFont="1" applyAlignment="1"/>
    <xf numFmtId="0" fontId="51" fillId="0" borderId="0" xfId="0" applyFont="1" applyBorder="1" applyAlignment="1"/>
    <xf numFmtId="0" fontId="35" fillId="0" borderId="0" xfId="0" applyFont="1"/>
    <xf numFmtId="0" fontId="48" fillId="0" borderId="8" xfId="0" applyFont="1" applyBorder="1"/>
    <xf numFmtId="0" fontId="48" fillId="0" borderId="10" xfId="0" applyFont="1" applyBorder="1"/>
    <xf numFmtId="0" fontId="0" fillId="0" borderId="1" xfId="0" applyBorder="1" applyAlignment="1">
      <alignment horizontal="left"/>
    </xf>
    <xf numFmtId="0" fontId="48" fillId="0" borderId="4" xfId="0" applyFont="1" applyBorder="1"/>
    <xf numFmtId="0" fontId="55" fillId="0" borderId="0" xfId="0" applyFont="1" applyFill="1" applyProtection="1"/>
    <xf numFmtId="0" fontId="55" fillId="0" borderId="0" xfId="0" applyFont="1" applyAlignment="1">
      <alignment horizontal="center"/>
    </xf>
    <xf numFmtId="0" fontId="51" fillId="0" borderId="0" xfId="0" applyFont="1" applyAlignment="1">
      <alignment horizontal="right"/>
    </xf>
    <xf numFmtId="0" fontId="58" fillId="0" borderId="0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60" fillId="0" borderId="0" xfId="0" applyFont="1" applyAlignment="1"/>
    <xf numFmtId="0" fontId="50" fillId="0" borderId="0" xfId="0" applyFont="1" applyAlignment="1"/>
    <xf numFmtId="0" fontId="6" fillId="0" borderId="0" xfId="0" applyFont="1" applyAlignment="1"/>
    <xf numFmtId="0" fontId="24" fillId="0" borderId="0" xfId="0" applyFont="1" applyAlignment="1" applyProtection="1">
      <alignment horizontal="left"/>
    </xf>
    <xf numFmtId="49" fontId="0" fillId="0" borderId="11" xfId="0" applyNumberFormat="1" applyBorder="1"/>
    <xf numFmtId="49" fontId="0" fillId="0" borderId="12" xfId="0" applyNumberForma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5" fillId="2" borderId="1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8" fillId="0" borderId="0" xfId="0" applyFont="1"/>
    <xf numFmtId="0" fontId="48" fillId="0" borderId="10" xfId="0" applyFont="1" applyBorder="1" applyAlignment="1">
      <alignment vertical="top" wrapText="1"/>
    </xf>
    <xf numFmtId="0" fontId="0" fillId="0" borderId="0" xfId="0" applyBorder="1"/>
    <xf numFmtId="0" fontId="0" fillId="0" borderId="4" xfId="0" applyBorder="1" applyAlignment="1">
      <alignment horizontal="center" vertical="top" wrapText="1"/>
    </xf>
    <xf numFmtId="0" fontId="48" fillId="0" borderId="10" xfId="0" applyFont="1" applyFill="1" applyBorder="1" applyAlignment="1">
      <alignment vertical="top" wrapText="1"/>
    </xf>
    <xf numFmtId="0" fontId="48" fillId="0" borderId="8" xfId="0" applyFont="1" applyBorder="1" applyAlignment="1">
      <alignment vertical="top" wrapText="1"/>
    </xf>
    <xf numFmtId="0" fontId="5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11" fillId="12" borderId="1" xfId="0" applyFont="1" applyFill="1" applyBorder="1" applyAlignment="1">
      <alignment horizontal="center" vertical="top" wrapText="1"/>
    </xf>
    <xf numFmtId="0" fontId="27" fillId="12" borderId="1" xfId="0" applyFont="1" applyFill="1" applyBorder="1" applyAlignment="1">
      <alignment horizontal="left" vertical="center" indent="1"/>
    </xf>
    <xf numFmtId="0" fontId="12" fillId="12" borderId="1" xfId="0" applyFont="1" applyFill="1" applyBorder="1" applyAlignment="1">
      <alignment horizontal="center" vertical="top" wrapText="1"/>
    </xf>
    <xf numFmtId="0" fontId="12" fillId="12" borderId="4" xfId="0" applyFont="1" applyFill="1" applyBorder="1" applyAlignment="1">
      <alignment vertical="top" wrapText="1"/>
    </xf>
    <xf numFmtId="10" fontId="12" fillId="12" borderId="1" xfId="1" applyNumberFormat="1" applyFont="1" applyFill="1" applyBorder="1" applyAlignment="1">
      <alignment vertical="top" wrapText="1"/>
    </xf>
    <xf numFmtId="10" fontId="12" fillId="12" borderId="4" xfId="1" applyNumberFormat="1" applyFont="1" applyFill="1" applyBorder="1" applyAlignment="1">
      <alignment vertical="top" wrapText="1"/>
    </xf>
    <xf numFmtId="0" fontId="18" fillId="12" borderId="1" xfId="0" applyFont="1" applyFill="1" applyBorder="1" applyAlignment="1">
      <alignment horizontal="left"/>
    </xf>
    <xf numFmtId="0" fontId="18" fillId="12" borderId="1" xfId="0" applyFont="1" applyFill="1" applyBorder="1" applyAlignment="1">
      <alignment horizontal="left" indent="1"/>
    </xf>
    <xf numFmtId="0" fontId="30" fillId="12" borderId="1" xfId="0" applyFont="1" applyFill="1" applyBorder="1" applyAlignment="1">
      <alignment horizontal="left" vertical="top" wrapText="1" indent="1"/>
    </xf>
    <xf numFmtId="0" fontId="12" fillId="12" borderId="10" xfId="0" applyFont="1" applyFill="1" applyBorder="1" applyAlignment="1">
      <alignment vertical="top" wrapText="1"/>
    </xf>
    <xf numFmtId="10" fontId="12" fillId="12" borderId="10" xfId="1" applyNumberFormat="1" applyFont="1" applyFill="1" applyBorder="1" applyAlignment="1">
      <alignment vertical="top" wrapText="1"/>
    </xf>
    <xf numFmtId="0" fontId="12" fillId="12" borderId="8" xfId="0" applyFont="1" applyFill="1" applyBorder="1" applyAlignment="1">
      <alignment vertical="top" wrapText="1"/>
    </xf>
    <xf numFmtId="10" fontId="12" fillId="12" borderId="8" xfId="1" applyNumberFormat="1" applyFont="1" applyFill="1" applyBorder="1" applyAlignment="1">
      <alignment vertical="top" wrapText="1"/>
    </xf>
    <xf numFmtId="0" fontId="11" fillId="12" borderId="8" xfId="0" applyFont="1" applyFill="1" applyBorder="1" applyAlignment="1">
      <alignment horizontal="center" vertical="top" wrapText="1"/>
    </xf>
    <xf numFmtId="0" fontId="12" fillId="12" borderId="8" xfId="0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vertical="top"/>
    </xf>
    <xf numFmtId="0" fontId="12" fillId="12" borderId="10" xfId="0" applyFont="1" applyFill="1" applyBorder="1" applyAlignment="1">
      <alignment horizontal="center" vertical="top" wrapText="1"/>
    </xf>
    <xf numFmtId="0" fontId="0" fillId="12" borderId="0" xfId="0" applyFill="1"/>
    <xf numFmtId="0" fontId="0" fillId="12" borderId="0" xfId="0" applyFill="1" applyAlignment="1">
      <alignment horizontal="left" indent="1"/>
    </xf>
    <xf numFmtId="10" fontId="0" fillId="12" borderId="1" xfId="0" applyNumberFormat="1" applyFill="1" applyBorder="1"/>
    <xf numFmtId="0" fontId="0" fillId="12" borderId="0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center"/>
    </xf>
    <xf numFmtId="10" fontId="12" fillId="0" borderId="1" xfId="1" applyNumberFormat="1" applyFont="1" applyFill="1" applyBorder="1" applyAlignment="1">
      <alignment vertical="top" wrapText="1"/>
    </xf>
    <xf numFmtId="0" fontId="0" fillId="0" borderId="2" xfId="0" applyFill="1" applyBorder="1" applyAlignment="1">
      <alignment horizontal="left" indent="1"/>
    </xf>
    <xf numFmtId="0" fontId="18" fillId="0" borderId="1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center" vertical="top" wrapText="1"/>
    </xf>
    <xf numFmtId="10" fontId="12" fillId="0" borderId="9" xfId="1" applyNumberFormat="1" applyFont="1" applyFill="1" applyBorder="1" applyAlignment="1">
      <alignment vertical="top" wrapText="1"/>
    </xf>
    <xf numFmtId="0" fontId="0" fillId="0" borderId="9" xfId="0" applyFill="1" applyBorder="1" applyAlignment="1">
      <alignment horizontal="left" indent="1"/>
    </xf>
    <xf numFmtId="10" fontId="12" fillId="0" borderId="2" xfId="1" applyNumberFormat="1" applyFont="1" applyFill="1" applyBorder="1" applyAlignment="1">
      <alignment vertical="top" wrapText="1"/>
    </xf>
    <xf numFmtId="0" fontId="13" fillId="0" borderId="0" xfId="0" applyFont="1" applyFill="1" applyAlignment="1"/>
    <xf numFmtId="0" fontId="13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2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0" fontId="12" fillId="0" borderId="4" xfId="0" applyFont="1" applyFill="1" applyBorder="1" applyAlignment="1">
      <alignment vertical="top" wrapText="1"/>
    </xf>
    <xf numFmtId="0" fontId="12" fillId="0" borderId="10" xfId="0" applyFont="1" applyFill="1" applyBorder="1" applyAlignment="1">
      <alignment vertical="top" wrapText="1"/>
    </xf>
    <xf numFmtId="0" fontId="12" fillId="0" borderId="8" xfId="0" applyFont="1" applyFill="1" applyBorder="1" applyAlignment="1">
      <alignment vertical="top" wrapText="1"/>
    </xf>
    <xf numFmtId="10" fontId="12" fillId="0" borderId="4" xfId="1" applyNumberFormat="1" applyFont="1" applyFill="1" applyBorder="1" applyAlignment="1">
      <alignment vertical="top" wrapText="1"/>
    </xf>
    <xf numFmtId="10" fontId="12" fillId="0" borderId="10" xfId="1" applyNumberFormat="1" applyFont="1" applyFill="1" applyBorder="1" applyAlignment="1">
      <alignment vertical="top" wrapText="1"/>
    </xf>
    <xf numFmtId="10" fontId="12" fillId="0" borderId="8" xfId="1" applyNumberFormat="1" applyFont="1" applyFill="1" applyBorder="1" applyAlignment="1">
      <alignment vertical="top" wrapText="1"/>
    </xf>
    <xf numFmtId="0" fontId="12" fillId="0" borderId="10" xfId="0" applyFont="1" applyFill="1" applyBorder="1" applyAlignment="1">
      <alignment vertical="top"/>
    </xf>
    <xf numFmtId="0" fontId="12" fillId="0" borderId="8" xfId="0" applyFont="1" applyFill="1" applyBorder="1" applyAlignment="1">
      <alignment vertical="top"/>
    </xf>
    <xf numFmtId="10" fontId="12" fillId="0" borderId="5" xfId="1" applyNumberFormat="1" applyFont="1" applyFill="1" applyBorder="1" applyAlignment="1">
      <alignment vertical="top" wrapText="1"/>
    </xf>
    <xf numFmtId="0" fontId="62" fillId="7" borderId="1" xfId="0" applyFont="1" applyFill="1" applyBorder="1" applyAlignment="1" applyProtection="1">
      <alignment horizontal="center" vertical="center"/>
    </xf>
    <xf numFmtId="9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0" fontId="0" fillId="12" borderId="8" xfId="0" applyNumberFormat="1" applyFill="1" applyBorder="1"/>
    <xf numFmtId="0" fontId="0" fillId="0" borderId="1" xfId="0" applyBorder="1" applyAlignment="1">
      <alignment horizontal="left" wrapText="1" indent="1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top"/>
    </xf>
    <xf numFmtId="0" fontId="0" fillId="0" borderId="4" xfId="0" applyFill="1" applyBorder="1" applyAlignment="1">
      <alignment vertical="top" wrapText="1"/>
    </xf>
    <xf numFmtId="0" fontId="63" fillId="0" borderId="10" xfId="0" applyFont="1" applyFill="1" applyBorder="1" applyAlignment="1">
      <alignment vertical="top" wrapText="1"/>
    </xf>
    <xf numFmtId="0" fontId="48" fillId="0" borderId="0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center" vertical="top"/>
    </xf>
    <xf numFmtId="0" fontId="0" fillId="0" borderId="10" xfId="0" applyFill="1" applyBorder="1" applyAlignment="1">
      <alignment vertical="top" wrapText="1"/>
    </xf>
    <xf numFmtId="0" fontId="48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48" fillId="0" borderId="14" xfId="0" applyFont="1" applyFill="1" applyBorder="1" applyAlignment="1">
      <alignment vertical="top"/>
    </xf>
    <xf numFmtId="0" fontId="0" fillId="0" borderId="10" xfId="0" applyFill="1" applyBorder="1" applyAlignment="1">
      <alignment horizontal="center" vertical="top" wrapText="1"/>
    </xf>
    <xf numFmtId="0" fontId="0" fillId="0" borderId="10" xfId="0" applyFill="1" applyBorder="1" applyAlignment="1">
      <alignment wrapText="1"/>
    </xf>
    <xf numFmtId="0" fontId="5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/>
    </xf>
    <xf numFmtId="0" fontId="0" fillId="0" borderId="8" xfId="0" applyFill="1" applyBorder="1" applyAlignment="1">
      <alignment vertical="top" wrapText="1"/>
    </xf>
    <xf numFmtId="0" fontId="48" fillId="0" borderId="8" xfId="0" applyFont="1" applyFill="1" applyBorder="1" applyAlignment="1">
      <alignment vertical="top" wrapText="1"/>
    </xf>
    <xf numFmtId="0" fontId="48" fillId="0" borderId="8" xfId="0" applyFont="1" applyFill="1" applyBorder="1" applyAlignment="1">
      <alignment vertical="top"/>
    </xf>
    <xf numFmtId="0" fontId="55" fillId="0" borderId="0" xfId="0" applyFont="1" applyAlignment="1">
      <alignment horizontal="center"/>
    </xf>
    <xf numFmtId="0" fontId="64" fillId="0" borderId="10" xfId="0" applyFont="1" applyFill="1" applyBorder="1" applyAlignment="1">
      <alignment vertical="top" wrapText="1"/>
    </xf>
    <xf numFmtId="0" fontId="48" fillId="0" borderId="0" xfId="0" applyFont="1" applyFill="1" applyBorder="1" applyAlignment="1">
      <alignment vertical="top" wrapText="1"/>
    </xf>
    <xf numFmtId="0" fontId="48" fillId="0" borderId="15" xfId="0" applyFont="1" applyFill="1" applyBorder="1" applyAlignment="1">
      <alignment vertical="top" wrapText="1"/>
    </xf>
    <xf numFmtId="0" fontId="64" fillId="0" borderId="0" xfId="0" applyFont="1" applyFill="1" applyBorder="1" applyAlignment="1">
      <alignment vertical="top" wrapText="1"/>
    </xf>
    <xf numFmtId="0" fontId="33" fillId="19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3" fillId="0" borderId="1" xfId="0" applyFont="1" applyFill="1" applyBorder="1" applyAlignment="1">
      <alignment vertical="top" wrapText="1"/>
    </xf>
    <xf numFmtId="0" fontId="63" fillId="0" borderId="1" xfId="0" applyFont="1" applyFill="1" applyBorder="1" applyAlignment="1">
      <alignment horizontal="left" vertical="top" wrapText="1"/>
    </xf>
    <xf numFmtId="0" fontId="64" fillId="0" borderId="8" xfId="0" applyFont="1" applyFill="1" applyBorder="1" applyAlignment="1">
      <alignment vertical="top" wrapText="1"/>
    </xf>
    <xf numFmtId="0" fontId="64" fillId="0" borderId="8" xfId="0" applyFont="1" applyFill="1" applyBorder="1" applyAlignment="1">
      <alignment vertical="top"/>
    </xf>
    <xf numFmtId="0" fontId="64" fillId="0" borderId="15" xfId="0" applyFont="1" applyFill="1" applyBorder="1" applyAlignment="1">
      <alignment vertical="top" wrapText="1"/>
    </xf>
    <xf numFmtId="0" fontId="64" fillId="0" borderId="4" xfId="0" applyFont="1" applyFill="1" applyBorder="1" applyAlignment="1">
      <alignment vertical="top" wrapText="1"/>
    </xf>
    <xf numFmtId="0" fontId="48" fillId="0" borderId="7" xfId="0" applyFont="1" applyFill="1" applyBorder="1" applyAlignment="1">
      <alignment vertical="top" wrapText="1"/>
    </xf>
    <xf numFmtId="0" fontId="49" fillId="0" borderId="0" xfId="0" applyFont="1"/>
    <xf numFmtId="0" fontId="50" fillId="0" borderId="0" xfId="0" applyFont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/>
    </xf>
    <xf numFmtId="0" fontId="64" fillId="0" borderId="14" xfId="0" applyFont="1" applyFill="1" applyBorder="1" applyAlignment="1">
      <alignment vertical="top" wrapText="1"/>
    </xf>
    <xf numFmtId="0" fontId="67" fillId="0" borderId="10" xfId="0" applyFont="1" applyFill="1" applyBorder="1" applyAlignment="1">
      <alignment vertical="top" wrapText="1"/>
    </xf>
    <xf numFmtId="0" fontId="5" fillId="0" borderId="25" xfId="0" applyFont="1" applyFill="1" applyBorder="1" applyAlignment="1">
      <alignment vertical="top"/>
    </xf>
    <xf numFmtId="0" fontId="5" fillId="0" borderId="25" xfId="0" applyFont="1" applyFill="1" applyBorder="1" applyAlignment="1">
      <alignment vertical="top" wrapText="1"/>
    </xf>
    <xf numFmtId="0" fontId="6" fillId="0" borderId="25" xfId="0" applyFont="1" applyFill="1" applyBorder="1" applyAlignment="1">
      <alignment horizontal="left" vertical="top" wrapText="1"/>
    </xf>
    <xf numFmtId="0" fontId="0" fillId="0" borderId="26" xfId="0" applyFill="1" applyBorder="1" applyAlignment="1">
      <alignment horizontal="center" vertical="top"/>
    </xf>
    <xf numFmtId="0" fontId="0" fillId="0" borderId="25" xfId="0" applyFill="1" applyBorder="1" applyAlignment="1">
      <alignment vertical="top" wrapText="1"/>
    </xf>
    <xf numFmtId="0" fontId="0" fillId="0" borderId="25" xfId="0" applyFill="1" applyBorder="1" applyAlignment="1">
      <alignment horizontal="center" vertical="top"/>
    </xf>
    <xf numFmtId="0" fontId="65" fillId="0" borderId="25" xfId="0" applyFont="1" applyFill="1" applyBorder="1" applyAlignment="1">
      <alignment vertical="top" wrapText="1"/>
    </xf>
    <xf numFmtId="0" fontId="48" fillId="0" borderId="25" xfId="0" applyFont="1" applyFill="1" applyBorder="1" applyAlignment="1">
      <alignment vertical="top" wrapText="1"/>
    </xf>
    <xf numFmtId="0" fontId="64" fillId="0" borderId="25" xfId="0" applyFont="1" applyFill="1" applyBorder="1" applyAlignment="1">
      <alignment vertical="top" wrapText="1"/>
    </xf>
    <xf numFmtId="0" fontId="0" fillId="0" borderId="10" xfId="0" applyFill="1" applyBorder="1"/>
    <xf numFmtId="0" fontId="47" fillId="3" borderId="0" xfId="0" applyFont="1" applyFill="1"/>
    <xf numFmtId="0" fontId="0" fillId="3" borderId="0" xfId="0" applyFill="1"/>
    <xf numFmtId="0" fontId="9" fillId="3" borderId="0" xfId="0" applyFont="1" applyFill="1"/>
    <xf numFmtId="164" fontId="0" fillId="0" borderId="1" xfId="3" applyFont="1" applyBorder="1" applyAlignment="1"/>
    <xf numFmtId="164" fontId="0" fillId="0" borderId="1" xfId="0" applyNumberFormat="1" applyBorder="1" applyAlignment="1"/>
    <xf numFmtId="165" fontId="12" fillId="12" borderId="8" xfId="1" applyNumberFormat="1" applyFont="1" applyFill="1" applyBorder="1" applyAlignment="1">
      <alignment vertical="top" wrapText="1"/>
    </xf>
    <xf numFmtId="0" fontId="56" fillId="0" borderId="0" xfId="0" applyFont="1" applyAlignment="1"/>
    <xf numFmtId="0" fontId="55" fillId="0" borderId="0" xfId="0" applyFont="1" applyAlignment="1"/>
    <xf numFmtId="0" fontId="6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 vertical="center" wrapText="1"/>
    </xf>
    <xf numFmtId="0" fontId="58" fillId="2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left" vertical="center" wrapText="1" indent="1"/>
    </xf>
    <xf numFmtId="1" fontId="0" fillId="0" borderId="3" xfId="0" applyNumberFormat="1" applyBorder="1" applyAlignment="1">
      <alignment vertical="top" wrapText="1"/>
    </xf>
    <xf numFmtId="1" fontId="0" fillId="0" borderId="3" xfId="0" applyNumberFormat="1" applyBorder="1" applyAlignment="1"/>
    <xf numFmtId="1" fontId="0" fillId="0" borderId="3" xfId="0" applyNumberFormat="1" applyBorder="1" applyAlignment="1">
      <alignment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wrapText="1"/>
    </xf>
    <xf numFmtId="0" fontId="0" fillId="21" borderId="16" xfId="0" applyFill="1" applyBorder="1"/>
    <xf numFmtId="0" fontId="0" fillId="21" borderId="17" xfId="0" applyFill="1" applyBorder="1"/>
    <xf numFmtId="0" fontId="0" fillId="21" borderId="18" xfId="0" applyFill="1" applyBorder="1"/>
    <xf numFmtId="0" fontId="0" fillId="21" borderId="19" xfId="0" applyFill="1" applyBorder="1"/>
    <xf numFmtId="0" fontId="5" fillId="21" borderId="0" xfId="0" applyFont="1" applyFill="1" applyBorder="1"/>
    <xf numFmtId="0" fontId="0" fillId="21" borderId="0" xfId="0" applyFill="1" applyBorder="1"/>
    <xf numFmtId="0" fontId="0" fillId="21" borderId="12" xfId="0" applyFill="1" applyBorder="1"/>
    <xf numFmtId="0" fontId="0" fillId="21" borderId="21" xfId="0" applyFill="1" applyBorder="1"/>
    <xf numFmtId="0" fontId="0" fillId="21" borderId="22" xfId="0" applyFill="1" applyBorder="1"/>
    <xf numFmtId="0" fontId="0" fillId="21" borderId="23" xfId="0" applyFill="1" applyBorder="1"/>
    <xf numFmtId="0" fontId="50" fillId="0" borderId="0" xfId="0" applyFont="1" applyAlignment="1">
      <alignment horizontal="right"/>
    </xf>
    <xf numFmtId="0" fontId="0" fillId="0" borderId="1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68" fillId="0" borderId="10" xfId="0" applyFont="1" applyFill="1" applyBorder="1" applyAlignment="1">
      <alignment vertical="top" wrapText="1"/>
    </xf>
    <xf numFmtId="0" fontId="48" fillId="0" borderId="14" xfId="0" applyFont="1" applyFill="1" applyBorder="1" applyAlignment="1">
      <alignment vertical="top" wrapText="1"/>
    </xf>
    <xf numFmtId="0" fontId="67" fillId="0" borderId="4" xfId="0" applyFont="1" applyFill="1" applyBorder="1" applyAlignment="1">
      <alignment vertical="top" wrapText="1"/>
    </xf>
    <xf numFmtId="0" fontId="48" fillId="0" borderId="1" xfId="0" applyFont="1" applyFill="1" applyBorder="1" applyAlignment="1">
      <alignment horizontal="center" vertical="top"/>
    </xf>
    <xf numFmtId="0" fontId="48" fillId="0" borderId="10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0" fontId="48" fillId="0" borderId="4" xfId="0" applyFont="1" applyFill="1" applyBorder="1" applyAlignment="1">
      <alignment horizontal="center" vertical="center"/>
    </xf>
    <xf numFmtId="0" fontId="64" fillId="0" borderId="8" xfId="0" applyFont="1" applyFill="1" applyBorder="1" applyAlignment="1">
      <alignment horizontal="center" vertical="center"/>
    </xf>
    <xf numFmtId="0" fontId="64" fillId="0" borderId="4" xfId="0" applyFont="1" applyFill="1" applyBorder="1" applyAlignment="1">
      <alignment horizontal="center" vertical="center"/>
    </xf>
    <xf numFmtId="0" fontId="64" fillId="0" borderId="10" xfId="0" applyFont="1" applyFill="1" applyBorder="1" applyAlignment="1">
      <alignment horizontal="center" vertical="center"/>
    </xf>
    <xf numFmtId="0" fontId="66" fillId="0" borderId="10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/>
    </xf>
    <xf numFmtId="0" fontId="63" fillId="0" borderId="10" xfId="0" applyFont="1" applyFill="1" applyBorder="1" applyAlignment="1">
      <alignment horizontal="center" vertical="center"/>
    </xf>
    <xf numFmtId="0" fontId="48" fillId="0" borderId="25" xfId="0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Fill="1" applyAlignment="1">
      <alignment vertical="top" wrapText="1"/>
    </xf>
    <xf numFmtId="0" fontId="48" fillId="0" borderId="26" xfId="0" applyFont="1" applyFill="1" applyBorder="1" applyAlignment="1">
      <alignment vertical="top" wrapText="1"/>
    </xf>
    <xf numFmtId="0" fontId="48" fillId="0" borderId="26" xfId="0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69" fillId="0" borderId="4" xfId="0" applyFont="1" applyFill="1" applyBorder="1" applyAlignment="1">
      <alignment horizontal="center" vertical="center"/>
    </xf>
    <xf numFmtId="0" fontId="70" fillId="0" borderId="8" xfId="0" applyFont="1" applyFill="1" applyBorder="1" applyAlignment="1">
      <alignment horizontal="center" vertical="center"/>
    </xf>
    <xf numFmtId="0" fontId="48" fillId="0" borderId="0" xfId="0" applyFont="1" applyAlignment="1">
      <alignment vertical="top"/>
    </xf>
    <xf numFmtId="0" fontId="0" fillId="0" borderId="8" xfId="0" applyFill="1" applyBorder="1" applyAlignment="1">
      <alignment horizontal="center" vertical="top" wrapText="1"/>
    </xf>
    <xf numFmtId="0" fontId="63" fillId="0" borderId="8" xfId="0" applyFont="1" applyFill="1" applyBorder="1" applyAlignment="1">
      <alignment vertical="top" wrapText="1"/>
    </xf>
    <xf numFmtId="0" fontId="63" fillId="0" borderId="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top" wrapText="1"/>
    </xf>
    <xf numFmtId="0" fontId="6" fillId="0" borderId="26" xfId="0" applyFont="1" applyFill="1" applyBorder="1" applyAlignment="1">
      <alignment horizontal="left" vertical="top" wrapText="1"/>
    </xf>
    <xf numFmtId="0" fontId="0" fillId="0" borderId="26" xfId="0" applyFill="1" applyBorder="1" applyAlignment="1">
      <alignment vertical="top" wrapText="1"/>
    </xf>
    <xf numFmtId="0" fontId="48" fillId="0" borderId="26" xfId="0" applyFont="1" applyFill="1" applyBorder="1" applyAlignment="1">
      <alignment vertical="top"/>
    </xf>
    <xf numFmtId="0" fontId="0" fillId="0" borderId="8" xfId="0" applyFill="1" applyBorder="1" applyAlignment="1">
      <alignment wrapText="1"/>
    </xf>
    <xf numFmtId="0" fontId="19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6" fillId="0" borderId="2" xfId="0" applyFont="1" applyBorder="1" applyAlignment="1"/>
    <xf numFmtId="0" fontId="0" fillId="0" borderId="6" xfId="0" applyBorder="1" applyAlignment="1"/>
    <xf numFmtId="0" fontId="6" fillId="0" borderId="6" xfId="0" applyFont="1" applyBorder="1" applyAlignment="1"/>
    <xf numFmtId="0" fontId="0" fillId="0" borderId="2" xfId="0" applyBorder="1"/>
    <xf numFmtId="0" fontId="0" fillId="0" borderId="3" xfId="0" applyBorder="1" applyAlignment="1">
      <alignment horizontal="center"/>
    </xf>
    <xf numFmtId="0" fontId="50" fillId="12" borderId="2" xfId="0" applyFont="1" applyFill="1" applyBorder="1"/>
    <xf numFmtId="0" fontId="72" fillId="12" borderId="2" xfId="0" applyFont="1" applyFill="1" applyBorder="1" applyProtection="1"/>
    <xf numFmtId="0" fontId="72" fillId="12" borderId="6" xfId="0" applyFont="1" applyFill="1" applyBorder="1" applyProtection="1"/>
    <xf numFmtId="0" fontId="50" fillId="12" borderId="0" xfId="0" applyFont="1" applyFill="1"/>
    <xf numFmtId="0" fontId="50" fillId="12" borderId="6" xfId="0" applyFont="1" applyFill="1" applyBorder="1"/>
    <xf numFmtId="0" fontId="6" fillId="0" borderId="0" xfId="0" applyFont="1" applyBorder="1" applyAlignment="1"/>
    <xf numFmtId="0" fontId="5" fillId="15" borderId="1" xfId="0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7" fillId="22" borderId="1" xfId="0" applyFont="1" applyFill="1" applyBorder="1" applyAlignment="1">
      <alignment vertical="center"/>
    </xf>
    <xf numFmtId="0" fontId="7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vertical="center"/>
    </xf>
    <xf numFmtId="0" fontId="7" fillId="23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22" borderId="1" xfId="0" applyFill="1" applyBorder="1" applyAlignment="1">
      <alignment horizontal="center" vertical="center"/>
    </xf>
    <xf numFmtId="0" fontId="73" fillId="22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74" fillId="0" borderId="0" xfId="0" applyFont="1"/>
    <xf numFmtId="0" fontId="75" fillId="0" borderId="0" xfId="0" applyFont="1"/>
    <xf numFmtId="0" fontId="24" fillId="0" borderId="0" xfId="0" applyFont="1"/>
    <xf numFmtId="0" fontId="76" fillId="0" borderId="0" xfId="0" applyFont="1" applyAlignment="1">
      <alignment horizontal="left"/>
    </xf>
    <xf numFmtId="0" fontId="77" fillId="0" borderId="0" xfId="0" applyFont="1" applyAlignment="1"/>
    <xf numFmtId="0" fontId="77" fillId="0" borderId="0" xfId="0" applyFont="1"/>
    <xf numFmtId="0" fontId="8" fillId="7" borderId="1" xfId="0" applyFont="1" applyFill="1" applyBorder="1" applyAlignment="1">
      <alignment horizontal="center" vertical="center"/>
    </xf>
    <xf numFmtId="0" fontId="78" fillId="12" borderId="16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vertical="top"/>
    </xf>
    <xf numFmtId="0" fontId="5" fillId="14" borderId="12" xfId="0" applyFont="1" applyFill="1" applyBorder="1" applyAlignment="1">
      <alignment vertical="top"/>
    </xf>
    <xf numFmtId="0" fontId="5" fillId="14" borderId="13" xfId="0" applyFont="1" applyFill="1" applyBorder="1" applyAlignment="1">
      <alignment vertical="top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2" xfId="0" applyFont="1" applyBorder="1" applyAlignment="1"/>
    <xf numFmtId="0" fontId="19" fillId="0" borderId="6" xfId="0" applyFont="1" applyBorder="1" applyAlignment="1"/>
    <xf numFmtId="0" fontId="19" fillId="0" borderId="3" xfId="0" applyFont="1" applyBorder="1" applyAlignment="1"/>
    <xf numFmtId="0" fontId="19" fillId="10" borderId="10" xfId="0" applyFont="1" applyFill="1" applyBorder="1"/>
    <xf numFmtId="0" fontId="19" fillId="10" borderId="0" xfId="0" applyFont="1" applyFill="1" applyBorder="1"/>
    <xf numFmtId="0" fontId="19" fillId="10" borderId="8" xfId="0" applyFont="1" applyFill="1" applyBorder="1"/>
    <xf numFmtId="0" fontId="19" fillId="12" borderId="1" xfId="0" applyFont="1" applyFill="1" applyBorder="1"/>
    <xf numFmtId="0" fontId="19" fillId="0" borderId="15" xfId="0" applyFont="1" applyBorder="1" applyAlignment="1">
      <alignment horizontal="center" vertical="center"/>
    </xf>
    <xf numFmtId="0" fontId="79" fillId="0" borderId="0" xfId="0" applyFont="1"/>
    <xf numFmtId="0" fontId="81" fillId="0" borderId="0" xfId="0" applyFont="1" applyFill="1" applyBorder="1" applyAlignment="1">
      <alignment horizontal="left" indent="1"/>
    </xf>
    <xf numFmtId="0" fontId="81" fillId="0" borderId="0" xfId="0" applyFont="1"/>
    <xf numFmtId="0" fontId="82" fillId="0" borderId="0" xfId="0" applyFont="1"/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13" borderId="14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horizontal="center" vertical="center"/>
    </xf>
    <xf numFmtId="0" fontId="83" fillId="3" borderId="1" xfId="0" applyFont="1" applyFill="1" applyBorder="1" applyAlignment="1">
      <alignment horizontal="center" vertical="center" wrapText="1"/>
    </xf>
    <xf numFmtId="0" fontId="79" fillId="0" borderId="1" xfId="0" applyFont="1" applyBorder="1" applyAlignment="1">
      <alignment vertical="top" wrapText="1"/>
    </xf>
    <xf numFmtId="0" fontId="79" fillId="0" borderId="1" xfId="0" applyFont="1" applyFill="1" applyBorder="1" applyAlignment="1">
      <alignment vertical="top" wrapText="1"/>
    </xf>
    <xf numFmtId="0" fontId="84" fillId="0" borderId="1" xfId="0" applyFont="1" applyBorder="1" applyAlignment="1">
      <alignment vertical="top" wrapText="1"/>
    </xf>
    <xf numFmtId="0" fontId="85" fillId="3" borderId="1" xfId="0" applyFont="1" applyFill="1" applyBorder="1" applyAlignment="1">
      <alignment horizontal="center" vertical="center" wrapText="1"/>
    </xf>
    <xf numFmtId="0" fontId="85" fillId="3" borderId="1" xfId="0" applyFont="1" applyFill="1" applyBorder="1" applyAlignment="1">
      <alignment horizontal="center" vertical="center"/>
    </xf>
    <xf numFmtId="0" fontId="86" fillId="0" borderId="1" xfId="0" applyFont="1" applyFill="1" applyBorder="1" applyAlignment="1">
      <alignment horizontal="left" vertical="center" wrapText="1" indent="1"/>
    </xf>
    <xf numFmtId="0" fontId="87" fillId="0" borderId="1" xfId="0" applyFont="1" applyFill="1" applyBorder="1" applyAlignment="1">
      <alignment horizontal="center" vertical="center" wrapText="1"/>
    </xf>
    <xf numFmtId="0" fontId="87" fillId="0" borderId="1" xfId="0" applyFont="1" applyFill="1" applyBorder="1" applyAlignment="1">
      <alignment horizontal="center" vertical="center"/>
    </xf>
    <xf numFmtId="0" fontId="87" fillId="0" borderId="1" xfId="0" applyFont="1" applyFill="1" applyBorder="1" applyAlignment="1">
      <alignment horizontal="left" vertical="center" wrapText="1"/>
    </xf>
    <xf numFmtId="0" fontId="87" fillId="0" borderId="1" xfId="0" applyFont="1" applyBorder="1" applyAlignment="1">
      <alignment horizontal="center" vertical="center"/>
    </xf>
    <xf numFmtId="0" fontId="88" fillId="0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0" fontId="48" fillId="0" borderId="1" xfId="0" applyNumberFormat="1" applyFont="1" applyBorder="1" applyAlignment="1">
      <alignment horizontal="center"/>
    </xf>
    <xf numFmtId="1" fontId="50" fillId="12" borderId="6" xfId="0" quotePrefix="1" applyNumberFormat="1" applyFont="1" applyFill="1" applyBorder="1" applyAlignment="1">
      <alignment horizontal="left"/>
    </xf>
    <xf numFmtId="0" fontId="3" fillId="15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90" fillId="0" borderId="0" xfId="0" applyFont="1" applyFill="1" applyAlignment="1">
      <alignment horizontal="center"/>
    </xf>
    <xf numFmtId="0" fontId="0" fillId="0" borderId="1" xfId="0" applyBorder="1" applyAlignment="1">
      <alignment vertical="center" wrapText="1"/>
    </xf>
    <xf numFmtId="164" fontId="6" fillId="0" borderId="0" xfId="3" applyFont="1" applyAlignment="1">
      <alignment horizontal="center"/>
    </xf>
    <xf numFmtId="0" fontId="5" fillId="14" borderId="12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0" fillId="12" borderId="6" xfId="0" quotePrefix="1" applyFont="1" applyFill="1" applyBorder="1"/>
    <xf numFmtId="0" fontId="2" fillId="15" borderId="1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4" fillId="0" borderId="0" xfId="0" applyFont="1" applyFill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10" fontId="6" fillId="10" borderId="2" xfId="1" applyNumberFormat="1" applyFont="1" applyFill="1" applyBorder="1" applyAlignment="1">
      <alignment horizontal="center" vertical="center"/>
    </xf>
    <xf numFmtId="10" fontId="6" fillId="10" borderId="6" xfId="1" applyNumberFormat="1" applyFont="1" applyFill="1" applyBorder="1" applyAlignment="1">
      <alignment horizontal="center" vertical="center"/>
    </xf>
    <xf numFmtId="10" fontId="6" fillId="10" borderId="3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9" fillId="20" borderId="1" xfId="0" applyFont="1" applyFill="1" applyBorder="1" applyAlignment="1" applyProtection="1">
      <alignment horizontal="center"/>
    </xf>
    <xf numFmtId="0" fontId="5" fillId="8" borderId="2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 applyProtection="1">
      <alignment horizontal="center" vertical="center"/>
    </xf>
    <xf numFmtId="0" fontId="5" fillId="8" borderId="3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5" fillId="7" borderId="6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28" fillId="3" borderId="2" xfId="0" applyFont="1" applyFill="1" applyBorder="1" applyAlignment="1" applyProtection="1">
      <alignment horizontal="center" vertical="center"/>
    </xf>
    <xf numFmtId="0" fontId="28" fillId="3" borderId="6" xfId="0" applyFont="1" applyFill="1" applyBorder="1" applyAlignment="1" applyProtection="1">
      <alignment horizontal="center" vertical="center"/>
    </xf>
    <xf numFmtId="0" fontId="28" fillId="3" borderId="3" xfId="0" applyFont="1" applyFill="1" applyBorder="1" applyAlignment="1" applyProtection="1">
      <alignment horizontal="center"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/>
    </xf>
    <xf numFmtId="0" fontId="5" fillId="15" borderId="11" xfId="0" applyFont="1" applyFill="1" applyBorder="1" applyAlignment="1" applyProtection="1">
      <alignment horizontal="center" vertical="center"/>
    </xf>
    <xf numFmtId="0" fontId="5" fillId="15" borderId="12" xfId="0" applyFont="1" applyFill="1" applyBorder="1" applyAlignment="1" applyProtection="1">
      <alignment horizontal="center" vertical="center"/>
    </xf>
    <xf numFmtId="0" fontId="5" fillId="15" borderId="13" xfId="0" applyFont="1" applyFill="1" applyBorder="1" applyAlignment="1" applyProtection="1">
      <alignment horizontal="center" vertical="center"/>
    </xf>
    <xf numFmtId="0" fontId="5" fillId="14" borderId="11" xfId="0" applyFont="1" applyFill="1" applyBorder="1" applyAlignment="1">
      <alignment horizontal="center" vertical="top"/>
    </xf>
    <xf numFmtId="0" fontId="5" fillId="14" borderId="12" xfId="0" applyFont="1" applyFill="1" applyBorder="1" applyAlignment="1">
      <alignment horizontal="center" vertical="top"/>
    </xf>
    <xf numFmtId="0" fontId="5" fillId="14" borderId="13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" fillId="17" borderId="2" xfId="0" applyFont="1" applyFill="1" applyBorder="1" applyAlignment="1">
      <alignment horizontal="center"/>
    </xf>
    <xf numFmtId="0" fontId="5" fillId="17" borderId="6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18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vertical="center" wrapText="1"/>
    </xf>
    <xf numFmtId="0" fontId="5" fillId="26" borderId="3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/>
    </xf>
    <xf numFmtId="0" fontId="0" fillId="22" borderId="2" xfId="0" applyFill="1" applyBorder="1" applyAlignment="1">
      <alignment horizontal="center" vertical="top" wrapText="1"/>
    </xf>
    <xf numFmtId="0" fontId="0" fillId="22" borderId="6" xfId="0" applyFill="1" applyBorder="1" applyAlignment="1">
      <alignment horizontal="center" vertical="top" wrapText="1"/>
    </xf>
    <xf numFmtId="0" fontId="0" fillId="22" borderId="3" xfId="0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5" fillId="17" borderId="1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 applyProtection="1">
      <alignment horizontal="center" vertical="center" wrapText="1"/>
    </xf>
    <xf numFmtId="0" fontId="5" fillId="17" borderId="10" xfId="0" applyFont="1" applyFill="1" applyBorder="1" applyAlignment="1" applyProtection="1">
      <alignment horizontal="center" vertical="center" wrapText="1"/>
    </xf>
    <xf numFmtId="0" fontId="5" fillId="17" borderId="8" xfId="0" applyFont="1" applyFill="1" applyBorder="1" applyAlignment="1" applyProtection="1">
      <alignment horizontal="center" vertical="center" wrapText="1"/>
    </xf>
    <xf numFmtId="0" fontId="71" fillId="0" borderId="0" xfId="0" applyFont="1" applyAlignment="1">
      <alignment horizontal="center"/>
    </xf>
    <xf numFmtId="0" fontId="5" fillId="17" borderId="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46" fillId="0" borderId="0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5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top"/>
    </xf>
    <xf numFmtId="0" fontId="18" fillId="0" borderId="8" xfId="0" applyFont="1" applyFill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53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9" fontId="0" fillId="0" borderId="4" xfId="0" applyNumberFormat="1" applyBorder="1" applyAlignment="1">
      <alignment horizontal="center" vertical="top"/>
    </xf>
    <xf numFmtId="9" fontId="0" fillId="0" borderId="10" xfId="0" applyNumberFormat="1" applyBorder="1" applyAlignment="1">
      <alignment horizontal="center" vertical="top"/>
    </xf>
    <xf numFmtId="9" fontId="0" fillId="0" borderId="8" xfId="0" applyNumberFormat="1" applyBorder="1" applyAlignment="1">
      <alignment horizontal="center" vertical="top"/>
    </xf>
    <xf numFmtId="0" fontId="48" fillId="0" borderId="4" xfId="0" applyFont="1" applyBorder="1" applyAlignment="1">
      <alignment horizontal="center" vertical="top" wrapText="1"/>
    </xf>
    <xf numFmtId="0" fontId="48" fillId="0" borderId="10" xfId="0" applyFont="1" applyBorder="1" applyAlignment="1">
      <alignment horizontal="center" vertical="top" wrapText="1"/>
    </xf>
    <xf numFmtId="0" fontId="48" fillId="0" borderId="8" xfId="0" applyFont="1" applyBorder="1" applyAlignment="1">
      <alignment horizontal="center" vertical="top" wrapText="1"/>
    </xf>
    <xf numFmtId="0" fontId="48" fillId="0" borderId="4" xfId="0" applyFont="1" applyBorder="1" applyAlignment="1">
      <alignment horizontal="center" vertical="top"/>
    </xf>
    <xf numFmtId="0" fontId="48" fillId="0" borderId="1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top"/>
    </xf>
    <xf numFmtId="0" fontId="79" fillId="0" borderId="10" xfId="0" applyFont="1" applyFill="1" applyBorder="1" applyAlignment="1">
      <alignment horizontal="center" vertical="top" wrapText="1"/>
    </xf>
    <xf numFmtId="0" fontId="79" fillId="0" borderId="8" xfId="0" applyFont="1" applyFill="1" applyBorder="1" applyAlignment="1">
      <alignment horizontal="center" vertical="top" wrapText="1"/>
    </xf>
    <xf numFmtId="0" fontId="83" fillId="0" borderId="4" xfId="0" applyFont="1" applyFill="1" applyBorder="1" applyAlignment="1">
      <alignment horizontal="center" vertical="top" wrapText="1"/>
    </xf>
    <xf numFmtId="0" fontId="83" fillId="0" borderId="10" xfId="0" applyFont="1" applyFill="1" applyBorder="1" applyAlignment="1">
      <alignment horizontal="center" vertical="top" wrapText="1"/>
    </xf>
    <xf numFmtId="0" fontId="83" fillId="0" borderId="8" xfId="0" applyFont="1" applyFill="1" applyBorder="1" applyAlignment="1">
      <alignment horizontal="center" vertical="top" wrapText="1"/>
    </xf>
    <xf numFmtId="0" fontId="51" fillId="0" borderId="0" xfId="0" applyFont="1" applyAlignment="1">
      <alignment horizontal="center"/>
    </xf>
    <xf numFmtId="0" fontId="85" fillId="0" borderId="4" xfId="0" applyFont="1" applyFill="1" applyBorder="1" applyAlignment="1">
      <alignment horizontal="center" vertical="top"/>
    </xf>
    <xf numFmtId="0" fontId="85" fillId="0" borderId="10" xfId="0" applyFont="1" applyFill="1" applyBorder="1" applyAlignment="1">
      <alignment horizontal="center" vertical="top"/>
    </xf>
    <xf numFmtId="0" fontId="85" fillId="0" borderId="8" xfId="0" applyFont="1" applyFill="1" applyBorder="1" applyAlignment="1">
      <alignment horizontal="center" vertical="top"/>
    </xf>
    <xf numFmtId="0" fontId="85" fillId="0" borderId="4" xfId="0" applyFont="1" applyFill="1" applyBorder="1" applyAlignment="1">
      <alignment horizontal="center" vertical="top" wrapText="1"/>
    </xf>
    <xf numFmtId="0" fontId="85" fillId="0" borderId="10" xfId="0" applyFont="1" applyFill="1" applyBorder="1" applyAlignment="1">
      <alignment horizontal="center" vertical="top" wrapText="1"/>
    </xf>
    <xf numFmtId="0" fontId="85" fillId="0" borderId="8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left" wrapText="1"/>
    </xf>
    <xf numFmtId="0" fontId="28" fillId="0" borderId="3" xfId="0" applyFont="1" applyBorder="1" applyAlignment="1">
      <alignment horizontal="left" wrapText="1"/>
    </xf>
    <xf numFmtId="0" fontId="28" fillId="16" borderId="2" xfId="0" applyFont="1" applyFill="1" applyBorder="1" applyAlignment="1">
      <alignment horizontal="left" wrapText="1"/>
    </xf>
    <xf numFmtId="0" fontId="28" fillId="16" borderId="6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3" fillId="19" borderId="5" xfId="0" applyFont="1" applyFill="1" applyBorder="1" applyAlignment="1">
      <alignment horizontal="center" vertical="center" textRotation="255"/>
    </xf>
    <xf numFmtId="0" fontId="3" fillId="19" borderId="14" xfId="0" applyFont="1" applyFill="1" applyBorder="1" applyAlignment="1">
      <alignment horizontal="center" vertical="center" textRotation="255"/>
    </xf>
    <xf numFmtId="0" fontId="3" fillId="19" borderId="11" xfId="0" applyFont="1" applyFill="1" applyBorder="1" applyAlignment="1">
      <alignment horizontal="center" vertical="center" textRotation="255"/>
    </xf>
    <xf numFmtId="0" fontId="3" fillId="19" borderId="7" xfId="0" applyFont="1" applyFill="1" applyBorder="1" applyAlignment="1">
      <alignment horizontal="center" vertical="center" textRotation="255"/>
    </xf>
    <xf numFmtId="0" fontId="3" fillId="19" borderId="0" xfId="0" applyFont="1" applyFill="1" applyBorder="1" applyAlignment="1">
      <alignment horizontal="center" vertical="center" textRotation="255"/>
    </xf>
    <xf numFmtId="0" fontId="3" fillId="19" borderId="12" xfId="0" applyFont="1" applyFill="1" applyBorder="1" applyAlignment="1">
      <alignment horizontal="center" vertical="center" textRotation="255"/>
    </xf>
    <xf numFmtId="0" fontId="3" fillId="19" borderId="9" xfId="0" applyFont="1" applyFill="1" applyBorder="1" applyAlignment="1">
      <alignment horizontal="center" vertical="center" textRotation="255"/>
    </xf>
    <xf numFmtId="0" fontId="3" fillId="19" borderId="15" xfId="0" applyFont="1" applyFill="1" applyBorder="1" applyAlignment="1">
      <alignment horizontal="center" vertical="center" textRotation="255"/>
    </xf>
    <xf numFmtId="0" fontId="3" fillId="19" borderId="13" xfId="0" applyFont="1" applyFill="1" applyBorder="1" applyAlignment="1">
      <alignment horizontal="center" vertical="center" textRotation="255"/>
    </xf>
    <xf numFmtId="0" fontId="28" fillId="12" borderId="2" xfId="0" applyFont="1" applyFill="1" applyBorder="1" applyAlignment="1">
      <alignment horizontal="left" wrapText="1"/>
    </xf>
    <xf numFmtId="0" fontId="28" fillId="12" borderId="3" xfId="0" applyFont="1" applyFill="1" applyBorder="1" applyAlignment="1">
      <alignment horizontal="left" wrapText="1"/>
    </xf>
    <xf numFmtId="0" fontId="28" fillId="3" borderId="1" xfId="0" applyFont="1" applyFill="1" applyBorder="1" applyAlignment="1">
      <alignment horizontal="center" vertical="center"/>
    </xf>
    <xf numFmtId="0" fontId="28" fillId="12" borderId="2" xfId="0" applyFont="1" applyFill="1" applyBorder="1" applyAlignment="1">
      <alignment horizontal="left"/>
    </xf>
    <xf numFmtId="0" fontId="28" fillId="12" borderId="3" xfId="0" applyFont="1" applyFill="1" applyBorder="1" applyAlignment="1">
      <alignment horizontal="left"/>
    </xf>
    <xf numFmtId="0" fontId="80" fillId="0" borderId="0" xfId="0" applyFont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left" vertical="center"/>
    </xf>
    <xf numFmtId="0" fontId="18" fillId="6" borderId="4" xfId="0" applyFont="1" applyFill="1" applyBorder="1" applyAlignment="1">
      <alignment horizontal="center" wrapText="1"/>
    </xf>
    <xf numFmtId="0" fontId="18" fillId="6" borderId="8" xfId="0" applyFont="1" applyFill="1" applyBorder="1" applyAlignment="1">
      <alignment horizontal="center" wrapText="1"/>
    </xf>
    <xf numFmtId="0" fontId="0" fillId="6" borderId="4" xfId="0" applyFill="1" applyBorder="1" applyAlignment="1">
      <alignment horizontal="left" wrapText="1" indent="1"/>
    </xf>
    <xf numFmtId="0" fontId="0" fillId="6" borderId="8" xfId="0" applyFill="1" applyBorder="1" applyAlignment="1">
      <alignment horizontal="left" wrapText="1" indent="1"/>
    </xf>
    <xf numFmtId="0" fontId="28" fillId="3" borderId="4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2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0" fillId="0" borderId="0" xfId="0" applyFont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5" fillId="0" borderId="0" xfId="0" applyFont="1" applyAlignment="1">
      <alignment horizontal="center"/>
    </xf>
    <xf numFmtId="1" fontId="0" fillId="0" borderId="2" xfId="0" applyNumberFormat="1" applyBorder="1" applyAlignment="1">
      <alignment horizontal="left" vertical="top" wrapText="1"/>
    </xf>
    <xf numFmtId="1" fontId="0" fillId="0" borderId="3" xfId="0" applyNumberForma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1" fontId="0" fillId="0" borderId="1" xfId="0" applyNumberFormat="1" applyBorder="1" applyAlignment="1">
      <alignment horizontal="left"/>
    </xf>
    <xf numFmtId="0" fontId="9" fillId="0" borderId="1" xfId="0" applyFont="1" applyBorder="1" applyAlignment="1">
      <alignment horizontal="left"/>
    </xf>
    <xf numFmtId="1" fontId="0" fillId="0" borderId="4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1" fontId="0" fillId="0" borderId="4" xfId="0" applyNumberFormat="1" applyBorder="1" applyAlignment="1">
      <alignment horizontal="left" vertical="top"/>
    </xf>
    <xf numFmtId="1" fontId="0" fillId="0" borderId="5" xfId="0" applyNumberFormat="1" applyBorder="1" applyAlignment="1">
      <alignment horizontal="left" vertical="top"/>
    </xf>
    <xf numFmtId="1" fontId="0" fillId="0" borderId="10" xfId="0" applyNumberFormat="1" applyBorder="1" applyAlignment="1">
      <alignment horizontal="left" vertical="top"/>
    </xf>
    <xf numFmtId="1" fontId="0" fillId="0" borderId="7" xfId="0" applyNumberFormat="1" applyBorder="1" applyAlignment="1">
      <alignment horizontal="left" vertical="top"/>
    </xf>
    <xf numFmtId="1" fontId="0" fillId="0" borderId="8" xfId="0" applyNumberFormat="1" applyBorder="1" applyAlignment="1">
      <alignment horizontal="left" vertical="top"/>
    </xf>
    <xf numFmtId="1" fontId="0" fillId="0" borderId="9" xfId="0" applyNumberFormat="1" applyBorder="1" applyAlignment="1">
      <alignment horizontal="left" vertical="top"/>
    </xf>
    <xf numFmtId="0" fontId="51" fillId="0" borderId="17" xfId="0" applyFont="1" applyBorder="1" applyAlignment="1">
      <alignment horizontal="center"/>
    </xf>
    <xf numFmtId="0" fontId="0" fillId="0" borderId="8" xfId="0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1" fontId="0" fillId="0" borderId="2" xfId="0" applyNumberFormat="1" applyBorder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0" fontId="33" fillId="19" borderId="1" xfId="0" applyFont="1" applyFill="1" applyBorder="1" applyAlignment="1">
      <alignment horizontal="center" wrapText="1"/>
    </xf>
    <xf numFmtId="0" fontId="33" fillId="19" borderId="1" xfId="0" applyFont="1" applyFill="1" applyBorder="1" applyAlignment="1">
      <alignment horizontal="center" vertical="center"/>
    </xf>
    <xf numFmtId="0" fontId="33" fillId="19" borderId="1" xfId="0" applyFont="1" applyFill="1" applyBorder="1" applyAlignment="1">
      <alignment horizontal="center" vertical="center" wrapText="1"/>
    </xf>
    <xf numFmtId="0" fontId="33" fillId="19" borderId="4" xfId="0" applyFont="1" applyFill="1" applyBorder="1" applyAlignment="1">
      <alignment horizontal="center" vertical="center" wrapText="1"/>
    </xf>
    <xf numFmtId="0" fontId="33" fillId="19" borderId="4" xfId="0" applyFont="1" applyFill="1" applyBorder="1" applyAlignment="1">
      <alignment horizontal="center" vertical="center"/>
    </xf>
    <xf numFmtId="0" fontId="61" fillId="19" borderId="1" xfId="0" applyFont="1" applyFill="1" applyBorder="1" applyAlignment="1">
      <alignment horizontal="center" vertical="center"/>
    </xf>
    <xf numFmtId="0" fontId="61" fillId="19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12" borderId="27" xfId="0" applyFont="1" applyFill="1" applyBorder="1" applyAlignment="1">
      <alignment horizontal="left" vertical="center"/>
    </xf>
    <xf numFmtId="0" fontId="16" fillId="12" borderId="1" xfId="0" applyFont="1" applyFill="1" applyBorder="1" applyAlignment="1">
      <alignment horizontal="left" vertical="center"/>
    </xf>
    <xf numFmtId="0" fontId="16" fillId="12" borderId="27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left" vertical="center"/>
    </xf>
    <xf numFmtId="0" fontId="16" fillId="12" borderId="8" xfId="0" applyFont="1" applyFill="1" applyBorder="1" applyAlignment="1">
      <alignment horizontal="center" vertical="center"/>
    </xf>
    <xf numFmtId="0" fontId="16" fillId="12" borderId="4" xfId="0" applyFont="1" applyFill="1" applyBorder="1" applyAlignment="1">
      <alignment horizontal="left" vertical="center"/>
    </xf>
    <xf numFmtId="0" fontId="16" fillId="12" borderId="4" xfId="0" applyFont="1" applyFill="1" applyBorder="1" applyAlignment="1">
      <alignment horizontal="center" vertical="center"/>
    </xf>
    <xf numFmtId="164" fontId="81" fillId="0" borderId="0" xfId="3" quotePrefix="1" applyFont="1"/>
    <xf numFmtId="0" fontId="1" fillId="0" borderId="0" xfId="0" applyFont="1"/>
    <xf numFmtId="164" fontId="1" fillId="0" borderId="0" xfId="3" quotePrefix="1" applyFont="1"/>
    <xf numFmtId="0" fontId="1" fillId="0" borderId="0" xfId="0" applyFont="1" applyAlignment="1"/>
    <xf numFmtId="0" fontId="1" fillId="0" borderId="3" xfId="0" applyFont="1" applyBorder="1" applyAlignment="1">
      <alignment vertical="center"/>
    </xf>
  </cellXfs>
  <cellStyles count="4">
    <cellStyle name="Comma [0]" xfId="3" builtinId="6"/>
    <cellStyle name="Normal" xfId="0" builtinId="0"/>
    <cellStyle name="Normal 2" xfId="2"/>
    <cellStyle name="Percent" xfId="1" builtinId="5"/>
  </cellStyles>
  <dxfs count="12">
    <dxf>
      <font>
        <color theme="0"/>
      </font>
      <fill>
        <patternFill>
          <bgColor rgb="FF7E0000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rgb="FF8A00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EFFA62"/>
      <color rgb="FFEAF836"/>
      <color rgb="FFB5E85A"/>
      <color rgb="FFA8E43C"/>
      <color rgb="FF7E0000"/>
      <color rgb="FF8A0000"/>
      <color rgb="FFE6F709"/>
      <color rgb="FF3BABFF"/>
      <color rgb="FF47CFFF"/>
      <color rgb="FF33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5</xdr:row>
      <xdr:rowOff>28575</xdr:rowOff>
    </xdr:from>
    <xdr:to>
      <xdr:col>1</xdr:col>
      <xdr:colOff>956745</xdr:colOff>
      <xdr:row>10</xdr:row>
      <xdr:rowOff>171450</xdr:rowOff>
    </xdr:to>
    <xdr:pic>
      <xdr:nvPicPr>
        <xdr:cNvPr id="2" name="Picture 9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9574" y="857250"/>
          <a:ext cx="1156771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104683</xdr:colOff>
      <xdr:row>0</xdr:row>
      <xdr:rowOff>276225</xdr:rowOff>
    </xdr:from>
    <xdr:to>
      <xdr:col>1</xdr:col>
      <xdr:colOff>828675</xdr:colOff>
      <xdr:row>2</xdr:row>
      <xdr:rowOff>314325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683" y="276225"/>
          <a:ext cx="1047842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685708</xdr:colOff>
      <xdr:row>0</xdr:row>
      <xdr:rowOff>57150</xdr:rowOff>
    </xdr:from>
    <xdr:to>
      <xdr:col>2</xdr:col>
      <xdr:colOff>0</xdr:colOff>
      <xdr:row>1</xdr:row>
      <xdr:rowOff>274275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658" y="57150"/>
          <a:ext cx="666842" cy="83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1090521</xdr:colOff>
      <xdr:row>0</xdr:row>
      <xdr:rowOff>9525</xdr:rowOff>
    </xdr:from>
    <xdr:to>
      <xdr:col>1</xdr:col>
      <xdr:colOff>1095192</xdr:colOff>
      <xdr:row>1</xdr:row>
      <xdr:rowOff>51047</xdr:rowOff>
    </xdr:to>
    <xdr:pic>
      <xdr:nvPicPr>
        <xdr:cNvPr id="5" name="Picture 4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3471" y="9525"/>
          <a:ext cx="557304" cy="6511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4</xdr:row>
      <xdr:rowOff>47625</xdr:rowOff>
    </xdr:from>
    <xdr:to>
      <xdr:col>1</xdr:col>
      <xdr:colOff>1571625</xdr:colOff>
      <xdr:row>4</xdr:row>
      <xdr:rowOff>247650</xdr:rowOff>
    </xdr:to>
    <xdr:sp macro="" textlink="">
      <xdr:nvSpPr>
        <xdr:cNvPr id="2" name="TextBox 1"/>
        <xdr:cNvSpPr txBox="1"/>
      </xdr:nvSpPr>
      <xdr:spPr>
        <a:xfrm>
          <a:off x="1209675" y="762000"/>
          <a:ext cx="5429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100" b="1"/>
            <a:t>Bulan</a:t>
          </a:r>
        </a:p>
      </xdr:txBody>
    </xdr:sp>
    <xdr:clientData/>
  </xdr:twoCellAnchor>
  <xdr:twoCellAnchor>
    <xdr:from>
      <xdr:col>0</xdr:col>
      <xdr:colOff>0</xdr:colOff>
      <xdr:row>4</xdr:row>
      <xdr:rowOff>123826</xdr:rowOff>
    </xdr:from>
    <xdr:to>
      <xdr:col>1</xdr:col>
      <xdr:colOff>1066800</xdr:colOff>
      <xdr:row>5</xdr:row>
      <xdr:rowOff>190501</xdr:rowOff>
    </xdr:to>
    <xdr:sp macro="" textlink="">
      <xdr:nvSpPr>
        <xdr:cNvPr id="3" name="TextBox 2"/>
        <xdr:cNvSpPr txBox="1"/>
      </xdr:nvSpPr>
      <xdr:spPr>
        <a:xfrm>
          <a:off x="0" y="885826"/>
          <a:ext cx="12477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id-ID" sz="1000" b="1"/>
            <a:t>Komponen</a:t>
          </a:r>
        </a:p>
        <a:p>
          <a:pPr algn="l"/>
          <a:r>
            <a:rPr lang="en-ID" sz="1000" b="1"/>
            <a:t>Dan</a:t>
          </a:r>
          <a:r>
            <a:rPr lang="en-ID" sz="1000" b="1" baseline="0"/>
            <a:t> Keg </a:t>
          </a:r>
          <a:r>
            <a:rPr lang="id-ID" sz="1000" b="1"/>
            <a:t>Layanan</a:t>
          </a:r>
        </a:p>
        <a:p>
          <a:pPr algn="l"/>
          <a:endParaRPr lang="id-ID" sz="1000" b="1"/>
        </a:p>
      </xdr:txBody>
    </xdr:sp>
    <xdr:clientData/>
  </xdr:twoCellAnchor>
  <xdr:twoCellAnchor>
    <xdr:from>
      <xdr:col>0</xdr:col>
      <xdr:colOff>9525</xdr:colOff>
      <xdr:row>4</xdr:row>
      <xdr:rowOff>9525</xdr:rowOff>
    </xdr:from>
    <xdr:to>
      <xdr:col>2</xdr:col>
      <xdr:colOff>19050</xdr:colOff>
      <xdr:row>6</xdr:row>
      <xdr:rowOff>9525</xdr:rowOff>
    </xdr:to>
    <xdr:cxnSp macro="">
      <xdr:nvCxnSpPr>
        <xdr:cNvPr id="4" name="Straight Connector 3"/>
        <xdr:cNvCxnSpPr/>
      </xdr:nvCxnSpPr>
      <xdr:spPr>
        <a:xfrm>
          <a:off x="9525" y="723900"/>
          <a:ext cx="21145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119063</xdr:colOff>
      <xdr:row>13</xdr:row>
      <xdr:rowOff>100013</xdr:rowOff>
    </xdr:from>
    <xdr:to>
      <xdr:col>15</xdr:col>
      <xdr:colOff>52388</xdr:colOff>
      <xdr:row>26</xdr:row>
      <xdr:rowOff>4763</xdr:rowOff>
    </xdr:to>
    <xdr:sp macro="" textlink="">
      <xdr:nvSpPr>
        <xdr:cNvPr id="6" name="TextBox 5"/>
        <xdr:cNvSpPr txBox="1"/>
      </xdr:nvSpPr>
      <xdr:spPr>
        <a:xfrm rot="16200000">
          <a:off x="3419476" y="3996267"/>
          <a:ext cx="1968500" cy="2719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Tengah Semester  1</a:t>
          </a:r>
        </a:p>
      </xdr:txBody>
    </xdr:sp>
    <xdr:clientData/>
  </xdr:twoCellAnchor>
  <xdr:twoCellAnchor>
    <xdr:from>
      <xdr:col>24</xdr:col>
      <xdr:colOff>106630</xdr:colOff>
      <xdr:row>13</xdr:row>
      <xdr:rowOff>159550</xdr:rowOff>
    </xdr:from>
    <xdr:to>
      <xdr:col>25</xdr:col>
      <xdr:colOff>130973</xdr:colOff>
      <xdr:row>25</xdr:row>
      <xdr:rowOff>163254</xdr:rowOff>
    </xdr:to>
    <xdr:sp macro="" textlink="">
      <xdr:nvSpPr>
        <xdr:cNvPr id="7" name="TextBox 6"/>
        <xdr:cNvSpPr txBox="1"/>
      </xdr:nvSpPr>
      <xdr:spPr>
        <a:xfrm rot="16200000">
          <a:off x="5153294" y="4137824"/>
          <a:ext cx="2003954" cy="1910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Libur</a:t>
          </a:r>
          <a:r>
            <a:rPr lang="id-ID" sz="1100" i="1" baseline="0"/>
            <a:t> </a:t>
          </a:r>
          <a:r>
            <a:rPr lang="id-ID" sz="1100" i="1"/>
            <a:t> Semester  1</a:t>
          </a:r>
        </a:p>
      </xdr:txBody>
    </xdr:sp>
    <xdr:clientData/>
  </xdr:twoCellAnchor>
  <xdr:twoCellAnchor>
    <xdr:from>
      <xdr:col>23</xdr:col>
      <xdr:colOff>7411</xdr:colOff>
      <xdr:row>15</xdr:row>
      <xdr:rowOff>143934</xdr:rowOff>
    </xdr:from>
    <xdr:to>
      <xdr:col>24</xdr:col>
      <xdr:colOff>112187</xdr:colOff>
      <xdr:row>28</xdr:row>
      <xdr:rowOff>48684</xdr:rowOff>
    </xdr:to>
    <xdr:sp macro="" textlink="">
      <xdr:nvSpPr>
        <xdr:cNvPr id="8" name="TextBox 7"/>
        <xdr:cNvSpPr txBox="1"/>
      </xdr:nvSpPr>
      <xdr:spPr>
        <a:xfrm rot="16200000">
          <a:off x="5002216" y="4356629"/>
          <a:ext cx="1968500" cy="274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 Akhir  Semester  1</a:t>
          </a:r>
        </a:p>
      </xdr:txBody>
    </xdr:sp>
    <xdr:clientData/>
  </xdr:twoCellAnchor>
  <xdr:twoCellAnchor>
    <xdr:from>
      <xdr:col>36</xdr:col>
      <xdr:colOff>114300</xdr:colOff>
      <xdr:row>16</xdr:row>
      <xdr:rowOff>26204</xdr:rowOff>
    </xdr:from>
    <xdr:to>
      <xdr:col>38</xdr:col>
      <xdr:colOff>47625</xdr:colOff>
      <xdr:row>28</xdr:row>
      <xdr:rowOff>142885</xdr:rowOff>
    </xdr:to>
    <xdr:sp macro="" textlink="">
      <xdr:nvSpPr>
        <xdr:cNvPr id="9" name="TextBox 8"/>
        <xdr:cNvSpPr txBox="1"/>
      </xdr:nvSpPr>
      <xdr:spPr>
        <a:xfrm rot="16200000">
          <a:off x="7142559" y="4523195"/>
          <a:ext cx="211693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Tengah </a:t>
          </a:r>
          <a:r>
            <a:rPr lang="en-US" sz="1100" i="1" baseline="0"/>
            <a:t> semester 2</a:t>
          </a:r>
          <a:endParaRPr lang="id-ID" sz="1100" i="1"/>
        </a:p>
      </xdr:txBody>
    </xdr:sp>
    <xdr:clientData/>
  </xdr:twoCellAnchor>
  <xdr:twoCellAnchor>
    <xdr:from>
      <xdr:col>52</xdr:col>
      <xdr:colOff>42866</xdr:colOff>
      <xdr:row>13</xdr:row>
      <xdr:rowOff>54769</xdr:rowOff>
    </xdr:from>
    <xdr:to>
      <xdr:col>53</xdr:col>
      <xdr:colOff>147641</xdr:colOff>
      <xdr:row>28</xdr:row>
      <xdr:rowOff>69057</xdr:rowOff>
    </xdr:to>
    <xdr:sp macro="" textlink="">
      <xdr:nvSpPr>
        <xdr:cNvPr id="10" name="TextBox 9"/>
        <xdr:cNvSpPr txBox="1"/>
      </xdr:nvSpPr>
      <xdr:spPr>
        <a:xfrm rot="16200000">
          <a:off x="9541673" y="4248150"/>
          <a:ext cx="2514600" cy="271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Libur</a:t>
          </a:r>
          <a:r>
            <a:rPr lang="id-ID" sz="1100" i="1" baseline="0"/>
            <a:t> </a:t>
          </a:r>
          <a:r>
            <a:rPr lang="id-ID" sz="1100" i="1"/>
            <a:t> Semester  2 / Kenaikan Kelas</a:t>
          </a:r>
        </a:p>
      </xdr:txBody>
    </xdr:sp>
    <xdr:clientData/>
  </xdr:twoCellAnchor>
  <xdr:twoCellAnchor>
    <xdr:from>
      <xdr:col>50</xdr:col>
      <xdr:colOff>40482</xdr:colOff>
      <xdr:row>13</xdr:row>
      <xdr:rowOff>154781</xdr:rowOff>
    </xdr:from>
    <xdr:to>
      <xdr:col>51</xdr:col>
      <xdr:colOff>145257</xdr:colOff>
      <xdr:row>26</xdr:row>
      <xdr:rowOff>59531</xdr:rowOff>
    </xdr:to>
    <xdr:sp macro="" textlink="">
      <xdr:nvSpPr>
        <xdr:cNvPr id="11" name="TextBox 10"/>
        <xdr:cNvSpPr txBox="1"/>
      </xdr:nvSpPr>
      <xdr:spPr>
        <a:xfrm rot="16200000">
          <a:off x="9427370" y="4126706"/>
          <a:ext cx="2071687" cy="271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Ulangan  Akhir  Semester  2</a:t>
          </a:r>
        </a:p>
      </xdr:txBody>
    </xdr:sp>
    <xdr:clientData/>
  </xdr:twoCellAnchor>
  <xdr:twoCellAnchor>
    <xdr:from>
      <xdr:col>8</xdr:col>
      <xdr:colOff>123328</xdr:colOff>
      <xdr:row>13</xdr:row>
      <xdr:rowOff>125417</xdr:rowOff>
    </xdr:from>
    <xdr:to>
      <xdr:col>10</xdr:col>
      <xdr:colOff>56652</xdr:colOff>
      <xdr:row>26</xdr:row>
      <xdr:rowOff>30167</xdr:rowOff>
    </xdr:to>
    <xdr:sp macro="" textlink="">
      <xdr:nvSpPr>
        <xdr:cNvPr id="12" name="TextBox 11"/>
        <xdr:cNvSpPr txBox="1"/>
      </xdr:nvSpPr>
      <xdr:spPr>
        <a:xfrm rot="16200000">
          <a:off x="2577074" y="4021671"/>
          <a:ext cx="1968500" cy="2719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i="1"/>
            <a:t>Libur Idul Adha</a:t>
          </a:r>
          <a:endParaRPr lang="id-ID" sz="1100" i="1"/>
        </a:p>
      </xdr:txBody>
    </xdr:sp>
    <xdr:clientData/>
  </xdr:twoCellAnchor>
  <xdr:twoCellAnchor>
    <xdr:from>
      <xdr:col>40</xdr:col>
      <xdr:colOff>126207</xdr:colOff>
      <xdr:row>8</xdr:row>
      <xdr:rowOff>204799</xdr:rowOff>
    </xdr:from>
    <xdr:to>
      <xdr:col>42</xdr:col>
      <xdr:colOff>47628</xdr:colOff>
      <xdr:row>13</xdr:row>
      <xdr:rowOff>59531</xdr:rowOff>
    </xdr:to>
    <xdr:sp macro="" textlink="">
      <xdr:nvSpPr>
        <xdr:cNvPr id="13" name="TextBox 12"/>
        <xdr:cNvSpPr txBox="1"/>
      </xdr:nvSpPr>
      <xdr:spPr>
        <a:xfrm rot="16200000">
          <a:off x="8297473" y="2427689"/>
          <a:ext cx="1152514" cy="254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i="1"/>
            <a:t>USBN SMA </a:t>
          </a:r>
          <a:endParaRPr lang="id-ID" sz="1100" i="1"/>
        </a:p>
      </xdr:txBody>
    </xdr:sp>
    <xdr:clientData/>
  </xdr:twoCellAnchor>
  <xdr:twoCellAnchor>
    <xdr:from>
      <xdr:col>42</xdr:col>
      <xdr:colOff>126206</xdr:colOff>
      <xdr:row>8</xdr:row>
      <xdr:rowOff>228612</xdr:rowOff>
    </xdr:from>
    <xdr:to>
      <xdr:col>44</xdr:col>
      <xdr:colOff>47627</xdr:colOff>
      <xdr:row>13</xdr:row>
      <xdr:rowOff>83344</xdr:rowOff>
    </xdr:to>
    <xdr:sp macro="" textlink="">
      <xdr:nvSpPr>
        <xdr:cNvPr id="14" name="TextBox 13"/>
        <xdr:cNvSpPr txBox="1"/>
      </xdr:nvSpPr>
      <xdr:spPr>
        <a:xfrm rot="16200000">
          <a:off x="8630847" y="2451502"/>
          <a:ext cx="1152514" cy="254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i="1"/>
            <a:t>UNBK   SMA </a:t>
          </a:r>
          <a:endParaRPr lang="id-ID" sz="1100" i="1"/>
        </a:p>
      </xdr:txBody>
    </xdr:sp>
    <xdr:clientData/>
  </xdr:twoCellAnchor>
  <xdr:twoCellAnchor>
    <xdr:from>
      <xdr:col>53</xdr:col>
      <xdr:colOff>126213</xdr:colOff>
      <xdr:row>13</xdr:row>
      <xdr:rowOff>19050</xdr:rowOff>
    </xdr:from>
    <xdr:to>
      <xdr:col>55</xdr:col>
      <xdr:colOff>64301</xdr:colOff>
      <xdr:row>28</xdr:row>
      <xdr:rowOff>33338</xdr:rowOff>
    </xdr:to>
    <xdr:sp macro="" textlink="">
      <xdr:nvSpPr>
        <xdr:cNvPr id="15" name="TextBox 14"/>
        <xdr:cNvSpPr txBox="1"/>
      </xdr:nvSpPr>
      <xdr:spPr>
        <a:xfrm rot="16200000">
          <a:off x="9791708" y="4212431"/>
          <a:ext cx="2514600" cy="271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 i="1"/>
            <a:t>Libur</a:t>
          </a:r>
          <a:r>
            <a:rPr lang="id-ID" sz="1100" i="1" baseline="0"/>
            <a:t> </a:t>
          </a:r>
          <a:r>
            <a:rPr lang="id-ID" sz="1100" i="1"/>
            <a:t> Semester  2 / Kenaikan Kelas</a:t>
          </a:r>
        </a:p>
      </xdr:txBody>
    </xdr:sp>
    <xdr:clientData/>
  </xdr:twoCellAnchor>
  <xdr:twoCellAnchor>
    <xdr:from>
      <xdr:col>2</xdr:col>
      <xdr:colOff>28079</xdr:colOff>
      <xdr:row>13</xdr:row>
      <xdr:rowOff>101605</xdr:rowOff>
    </xdr:from>
    <xdr:to>
      <xdr:col>3</xdr:col>
      <xdr:colOff>128090</xdr:colOff>
      <xdr:row>26</xdr:row>
      <xdr:rowOff>6355</xdr:rowOff>
    </xdr:to>
    <xdr:sp macro="" textlink="">
      <xdr:nvSpPr>
        <xdr:cNvPr id="16" name="TextBox 15"/>
        <xdr:cNvSpPr txBox="1"/>
      </xdr:nvSpPr>
      <xdr:spPr>
        <a:xfrm rot="16200000">
          <a:off x="1411585" y="4147349"/>
          <a:ext cx="2071688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i="1"/>
            <a:t>Libur</a:t>
          </a:r>
          <a:r>
            <a:rPr lang="en-US" sz="1100" i="1" baseline="0"/>
            <a:t> Semester Genap</a:t>
          </a:r>
          <a:endParaRPr lang="id-ID" sz="1100" i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335291</xdr:colOff>
      <xdr:row>3</xdr:row>
      <xdr:rowOff>19050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763916" cy="73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9525</xdr:rowOff>
    </xdr:from>
    <xdr:to>
      <xdr:col>2</xdr:col>
      <xdr:colOff>849641</xdr:colOff>
      <xdr:row>3</xdr:row>
      <xdr:rowOff>9525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9525"/>
          <a:ext cx="763916" cy="733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3</xdr:col>
      <xdr:colOff>85725</xdr:colOff>
      <xdr:row>3</xdr:row>
      <xdr:rowOff>133350</xdr:rowOff>
    </xdr:to>
    <xdr:pic>
      <xdr:nvPicPr>
        <xdr:cNvPr id="102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71</xdr:row>
      <xdr:rowOff>85725</xdr:rowOff>
    </xdr:from>
    <xdr:to>
      <xdr:col>3</xdr:col>
      <xdr:colOff>85725</xdr:colOff>
      <xdr:row>74</xdr:row>
      <xdr:rowOff>133350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71</xdr:row>
      <xdr:rowOff>85725</xdr:rowOff>
    </xdr:from>
    <xdr:to>
      <xdr:col>3</xdr:col>
      <xdr:colOff>85725</xdr:colOff>
      <xdr:row>74</xdr:row>
      <xdr:rowOff>133350</xdr:rowOff>
    </xdr:to>
    <xdr:pic>
      <xdr:nvPicPr>
        <xdr:cNvPr id="4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5725"/>
          <a:ext cx="847725" cy="8858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22815</xdr:rowOff>
    </xdr:from>
    <xdr:to>
      <xdr:col>3</xdr:col>
      <xdr:colOff>152400</xdr:colOff>
      <xdr:row>2</xdr:row>
      <xdr:rowOff>257174</xdr:rowOff>
    </xdr:to>
    <xdr:pic>
      <xdr:nvPicPr>
        <xdr:cNvPr id="2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2815"/>
          <a:ext cx="657225" cy="672509"/>
        </a:xfrm>
        <a:prstGeom prst="rect">
          <a:avLst/>
        </a:prstGeom>
        <a:noFill/>
      </xdr:spPr>
    </xdr:pic>
    <xdr:clientData/>
  </xdr:twoCellAnchor>
  <xdr:twoCellAnchor>
    <xdr:from>
      <xdr:col>1</xdr:col>
      <xdr:colOff>66675</xdr:colOff>
      <xdr:row>57</xdr:row>
      <xdr:rowOff>22815</xdr:rowOff>
    </xdr:from>
    <xdr:to>
      <xdr:col>3</xdr:col>
      <xdr:colOff>152400</xdr:colOff>
      <xdr:row>59</xdr:row>
      <xdr:rowOff>257174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2815"/>
          <a:ext cx="657225" cy="672509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79965</xdr:rowOff>
    </xdr:from>
    <xdr:to>
      <xdr:col>1</xdr:col>
      <xdr:colOff>666750</xdr:colOff>
      <xdr:row>2</xdr:row>
      <xdr:rowOff>266700</xdr:rowOff>
    </xdr:to>
    <xdr:pic>
      <xdr:nvPicPr>
        <xdr:cNvPr id="2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79965"/>
          <a:ext cx="581025" cy="62488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29</xdr:row>
      <xdr:rowOff>79965</xdr:rowOff>
    </xdr:from>
    <xdr:to>
      <xdr:col>1</xdr:col>
      <xdr:colOff>666750</xdr:colOff>
      <xdr:row>31</xdr:row>
      <xdr:rowOff>266700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79965"/>
          <a:ext cx="581025" cy="624885"/>
        </a:xfrm>
        <a:prstGeom prst="rect">
          <a:avLst/>
        </a:prstGeom>
        <a:noFill/>
      </xdr:spPr>
    </xdr:pic>
    <xdr:clientData/>
  </xdr:twoCellAnchor>
  <xdr:twoCellAnchor>
    <xdr:from>
      <xdr:col>1</xdr:col>
      <xdr:colOff>85725</xdr:colOff>
      <xdr:row>29</xdr:row>
      <xdr:rowOff>79965</xdr:rowOff>
    </xdr:from>
    <xdr:to>
      <xdr:col>1</xdr:col>
      <xdr:colOff>666750</xdr:colOff>
      <xdr:row>31</xdr:row>
      <xdr:rowOff>266700</xdr:rowOff>
    </xdr:to>
    <xdr:pic>
      <xdr:nvPicPr>
        <xdr:cNvPr id="5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79965"/>
          <a:ext cx="581025" cy="62488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50870</xdr:rowOff>
    </xdr:from>
    <xdr:to>
      <xdr:col>2</xdr:col>
      <xdr:colOff>228600</xdr:colOff>
      <xdr:row>2</xdr:row>
      <xdr:rowOff>266700</xdr:rowOff>
    </xdr:to>
    <xdr:pic>
      <xdr:nvPicPr>
        <xdr:cNvPr id="3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50870"/>
          <a:ext cx="676275" cy="653980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95250</xdr:colOff>
      <xdr:row>67</xdr:row>
      <xdr:rowOff>85725</xdr:rowOff>
    </xdr:from>
    <xdr:to>
      <xdr:col>3</xdr:col>
      <xdr:colOff>85725</xdr:colOff>
      <xdr:row>70</xdr:row>
      <xdr:rowOff>133350</xdr:rowOff>
    </xdr:to>
    <xdr:pic>
      <xdr:nvPicPr>
        <xdr:cNvPr id="4" name="Picture 0" descr="logo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85725"/>
          <a:ext cx="866775" cy="83820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12</xdr:row>
      <xdr:rowOff>38100</xdr:rowOff>
    </xdr:from>
    <xdr:to>
      <xdr:col>3</xdr:col>
      <xdr:colOff>409574</xdr:colOff>
      <xdr:row>23</xdr:row>
      <xdr:rowOff>9525</xdr:rowOff>
    </xdr:to>
    <xdr:pic>
      <xdr:nvPicPr>
        <xdr:cNvPr id="2" name="Picture 7676" descr="DSCN07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4" y="2466975"/>
          <a:ext cx="16287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T118"/>
  <sheetViews>
    <sheetView workbookViewId="0">
      <selection activeCell="B119" sqref="B119"/>
    </sheetView>
  </sheetViews>
  <sheetFormatPr defaultColWidth="9.1796875" defaultRowHeight="14.5" x14ac:dyDescent="0.35"/>
  <cols>
    <col min="1" max="1" width="9.1796875" style="410"/>
    <col min="2" max="2" width="15.54296875" style="410" customWidth="1"/>
    <col min="3" max="3" width="9.1796875" style="410"/>
    <col min="4" max="4" width="9.1796875" style="410" customWidth="1"/>
    <col min="5" max="6" width="9.1796875" style="410"/>
    <col min="7" max="7" width="24.81640625" style="410" bestFit="1" customWidth="1"/>
    <col min="8" max="16384" width="9.1796875" style="410"/>
  </cols>
  <sheetData>
    <row r="2" spans="2:20" ht="34" thickBot="1" x14ac:dyDescent="0.8">
      <c r="B2" s="409" t="s">
        <v>834</v>
      </c>
    </row>
    <row r="3" spans="2:20" ht="15" thickTop="1" x14ac:dyDescent="0.35">
      <c r="C3" s="435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7"/>
    </row>
    <row r="4" spans="2:20" ht="15.5" x14ac:dyDescent="0.35">
      <c r="C4" s="438"/>
      <c r="D4" s="439" t="s">
        <v>782</v>
      </c>
      <c r="E4" s="440"/>
      <c r="F4" s="440"/>
      <c r="G4" s="492" t="s">
        <v>846</v>
      </c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5"/>
    </row>
    <row r="5" spans="2:20" ht="15.5" x14ac:dyDescent="0.35">
      <c r="C5" s="438"/>
      <c r="D5" s="439" t="s">
        <v>783</v>
      </c>
      <c r="E5" s="440"/>
      <c r="F5" s="440"/>
      <c r="G5" s="492" t="s">
        <v>847</v>
      </c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5"/>
    </row>
    <row r="6" spans="2:20" ht="15.5" x14ac:dyDescent="0.35">
      <c r="C6" s="438"/>
      <c r="D6" s="439" t="s">
        <v>261</v>
      </c>
      <c r="E6" s="440"/>
      <c r="F6" s="441"/>
      <c r="G6" s="493" t="s">
        <v>876</v>
      </c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2"/>
      <c r="S6" s="232"/>
      <c r="T6" s="235"/>
    </row>
    <row r="7" spans="2:20" ht="15.5" x14ac:dyDescent="0.35">
      <c r="C7" s="438"/>
      <c r="D7" s="439" t="s">
        <v>784</v>
      </c>
      <c r="E7" s="440"/>
      <c r="F7" s="441"/>
      <c r="G7" s="494" t="s">
        <v>891</v>
      </c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2"/>
      <c r="S7" s="232"/>
      <c r="T7" s="235"/>
    </row>
    <row r="8" spans="2:20" ht="15.5" x14ac:dyDescent="0.35">
      <c r="C8" s="438"/>
      <c r="D8" s="439" t="s">
        <v>32</v>
      </c>
      <c r="E8" s="440"/>
      <c r="F8" s="441"/>
      <c r="G8" s="494" t="s">
        <v>880</v>
      </c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5"/>
    </row>
    <row r="9" spans="2:20" ht="15.5" x14ac:dyDescent="0.35">
      <c r="C9" s="438"/>
      <c r="D9" s="439" t="s">
        <v>262</v>
      </c>
      <c r="E9" s="440"/>
      <c r="F9" s="441"/>
      <c r="G9" s="494" t="s">
        <v>853</v>
      </c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5"/>
    </row>
    <row r="10" spans="2:20" ht="15.5" x14ac:dyDescent="0.35">
      <c r="C10" s="438"/>
      <c r="D10" s="439" t="s">
        <v>263</v>
      </c>
      <c r="E10" s="440"/>
      <c r="F10" s="441"/>
      <c r="G10" s="495" t="s">
        <v>877</v>
      </c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32"/>
      <c r="S10" s="232"/>
      <c r="T10" s="235"/>
    </row>
    <row r="11" spans="2:20" ht="15.5" x14ac:dyDescent="0.35">
      <c r="C11" s="438"/>
      <c r="D11" s="439" t="s">
        <v>264</v>
      </c>
      <c r="E11" s="440"/>
      <c r="F11" s="441"/>
      <c r="G11" s="594" t="s">
        <v>878</v>
      </c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5"/>
    </row>
    <row r="12" spans="2:20" ht="15.5" x14ac:dyDescent="0.35">
      <c r="C12" s="438"/>
      <c r="D12" s="439" t="s">
        <v>265</v>
      </c>
      <c r="E12" s="440"/>
      <c r="F12" s="441"/>
      <c r="G12" s="496" t="s">
        <v>892</v>
      </c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5"/>
    </row>
    <row r="13" spans="2:20" ht="15.5" x14ac:dyDescent="0.35">
      <c r="C13" s="438"/>
      <c r="D13" s="439" t="s">
        <v>266</v>
      </c>
      <c r="E13" s="440"/>
      <c r="F13" s="441"/>
      <c r="G13" s="603" t="s">
        <v>881</v>
      </c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5"/>
    </row>
    <row r="14" spans="2:20" ht="15.5" x14ac:dyDescent="0.35">
      <c r="C14" s="438"/>
      <c r="D14" s="439" t="s">
        <v>785</v>
      </c>
      <c r="E14" s="440"/>
      <c r="F14" s="440"/>
      <c r="G14" s="492" t="s">
        <v>879</v>
      </c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5"/>
    </row>
    <row r="15" spans="2:20" ht="15" thickBot="1" x14ac:dyDescent="0.4">
      <c r="C15" s="442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443"/>
      <c r="T15" s="444"/>
    </row>
    <row r="16" spans="2:20" ht="15" thickTop="1" x14ac:dyDescent="0.35">
      <c r="B16" s="543" t="s">
        <v>787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8"/>
    </row>
    <row r="17" spans="2:20" x14ac:dyDescent="0.35">
      <c r="B17" s="226">
        <v>1</v>
      </c>
      <c r="C17" s="227" t="s">
        <v>274</v>
      </c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8"/>
    </row>
    <row r="18" spans="2:20" x14ac:dyDescent="0.35">
      <c r="B18" s="226">
        <v>2</v>
      </c>
      <c r="C18" s="313" t="s">
        <v>788</v>
      </c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8"/>
    </row>
    <row r="19" spans="2:20" x14ac:dyDescent="0.35">
      <c r="B19" s="226">
        <v>3</v>
      </c>
      <c r="C19" s="227" t="s">
        <v>796</v>
      </c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8"/>
    </row>
    <row r="20" spans="2:20" x14ac:dyDescent="0.35">
      <c r="B20" s="226">
        <v>4</v>
      </c>
      <c r="C20" s="227" t="s">
        <v>797</v>
      </c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8"/>
    </row>
    <row r="21" spans="2:20" x14ac:dyDescent="0.35">
      <c r="B21" s="226">
        <v>5</v>
      </c>
      <c r="C21" s="227" t="s">
        <v>267</v>
      </c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8"/>
    </row>
    <row r="22" spans="2:20" x14ac:dyDescent="0.35">
      <c r="B22" s="226">
        <v>6</v>
      </c>
      <c r="C22" s="227" t="s">
        <v>798</v>
      </c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8"/>
    </row>
    <row r="23" spans="2:20" x14ac:dyDescent="0.35">
      <c r="B23" s="226">
        <v>7</v>
      </c>
      <c r="C23" s="227" t="s">
        <v>442</v>
      </c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8"/>
    </row>
    <row r="24" spans="2:20" x14ac:dyDescent="0.35">
      <c r="B24" s="226">
        <v>8</v>
      </c>
      <c r="C24" s="227" t="s">
        <v>273</v>
      </c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8"/>
    </row>
    <row r="25" spans="2:20" x14ac:dyDescent="0.35">
      <c r="B25" s="226"/>
      <c r="C25" s="227" t="s">
        <v>268</v>
      </c>
      <c r="D25" s="227"/>
      <c r="E25" s="227"/>
      <c r="F25" s="227"/>
      <c r="G25" s="227"/>
      <c r="H25" s="227" t="s">
        <v>845</v>
      </c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8"/>
    </row>
    <row r="26" spans="2:20" x14ac:dyDescent="0.35">
      <c r="B26" s="226"/>
      <c r="C26" s="227" t="s">
        <v>789</v>
      </c>
      <c r="D26" s="227"/>
      <c r="E26" s="227"/>
      <c r="F26" s="227"/>
      <c r="G26" s="227"/>
      <c r="H26" s="227" t="s">
        <v>269</v>
      </c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8"/>
    </row>
    <row r="27" spans="2:20" x14ac:dyDescent="0.35">
      <c r="B27" s="226"/>
      <c r="C27" s="227" t="s">
        <v>417</v>
      </c>
      <c r="D27" s="227"/>
      <c r="E27" s="227"/>
      <c r="F27" s="227"/>
      <c r="G27" s="227"/>
      <c r="H27" s="227" t="s">
        <v>270</v>
      </c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8"/>
    </row>
    <row r="28" spans="2:20" ht="15" thickBot="1" x14ac:dyDescent="0.4">
      <c r="B28" s="229"/>
      <c r="C28" s="230" t="s">
        <v>418</v>
      </c>
      <c r="D28" s="230"/>
      <c r="E28" s="230"/>
      <c r="F28" s="230"/>
      <c r="G28" s="230"/>
      <c r="H28" s="230" t="s">
        <v>271</v>
      </c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1"/>
    </row>
    <row r="29" spans="2:20" ht="15" thickTop="1" x14ac:dyDescent="0.35"/>
    <row r="46" spans="2:2" x14ac:dyDescent="0.35">
      <c r="B46" s="411"/>
    </row>
    <row r="118" spans="2:2" x14ac:dyDescent="0.35">
      <c r="B118" s="411" t="s">
        <v>893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4"/>
  <sheetViews>
    <sheetView topLeftCell="A4" workbookViewId="0">
      <selection activeCell="B17" sqref="B17"/>
    </sheetView>
  </sheetViews>
  <sheetFormatPr defaultColWidth="9.1796875" defaultRowHeight="17.149999999999999" customHeight="1" x14ac:dyDescent="0.35"/>
  <cols>
    <col min="1" max="1" width="4.7265625" style="28" customWidth="1"/>
    <col min="2" max="2" width="77.1796875" style="141" customWidth="1"/>
    <col min="3" max="3" width="9.54296875" style="141" customWidth="1"/>
    <col min="4" max="4" width="10.81640625" style="141" customWidth="1"/>
    <col min="5" max="5" width="12.26953125" style="118" customWidth="1"/>
    <col min="6" max="16384" width="9.1796875" style="28"/>
  </cols>
  <sheetData>
    <row r="1" spans="1:5" ht="17.149999999999999" customHeight="1" x14ac:dyDescent="0.45">
      <c r="A1" s="608" t="s">
        <v>865</v>
      </c>
      <c r="B1" s="608"/>
      <c r="C1" s="608"/>
      <c r="D1" s="608"/>
    </row>
    <row r="2" spans="1:5" ht="17.149999999999999" customHeight="1" x14ac:dyDescent="0.35">
      <c r="B2" s="597" t="s">
        <v>894</v>
      </c>
    </row>
    <row r="3" spans="1:5" ht="17.149999999999999" customHeight="1" x14ac:dyDescent="0.35">
      <c r="B3" s="396"/>
    </row>
    <row r="4" spans="1:5" ht="17.149999999999999" customHeight="1" x14ac:dyDescent="0.35">
      <c r="A4" s="140" t="s">
        <v>220</v>
      </c>
    </row>
    <row r="5" spans="1:5" ht="11.25" customHeight="1" x14ac:dyDescent="0.35"/>
    <row r="6" spans="1:5" ht="17.149999999999999" customHeight="1" x14ac:dyDescent="0.35">
      <c r="A6" s="142" t="s">
        <v>9</v>
      </c>
    </row>
    <row r="7" spans="1:5" ht="17.149999999999999" customHeight="1" x14ac:dyDescent="0.35">
      <c r="A7" s="143" t="s">
        <v>222</v>
      </c>
    </row>
    <row r="8" spans="1:5" ht="16.5" customHeight="1" x14ac:dyDescent="0.35">
      <c r="A8" s="154" t="s">
        <v>227</v>
      </c>
      <c r="B8" s="153"/>
      <c r="C8" s="153"/>
      <c r="D8" s="153"/>
    </row>
    <row r="9" spans="1:5" ht="17.149999999999999" customHeight="1" x14ac:dyDescent="0.35">
      <c r="A9" s="143" t="s">
        <v>223</v>
      </c>
    </row>
    <row r="10" spans="1:5" ht="17.149999999999999" customHeight="1" x14ac:dyDescent="0.35">
      <c r="A10" s="143" t="s">
        <v>224</v>
      </c>
    </row>
    <row r="11" spans="1:5" ht="17.149999999999999" customHeight="1" x14ac:dyDescent="0.35">
      <c r="A11" s="143" t="s">
        <v>225</v>
      </c>
    </row>
    <row r="12" spans="1:5" ht="17.149999999999999" customHeight="1" x14ac:dyDescent="0.35">
      <c r="A12" s="143" t="s">
        <v>226</v>
      </c>
    </row>
    <row r="13" spans="1:5" ht="17.149999999999999" customHeight="1" x14ac:dyDescent="0.35">
      <c r="A13" s="143"/>
    </row>
    <row r="14" spans="1:5" s="145" customFormat="1" ht="24.75" customHeight="1" x14ac:dyDescent="0.35">
      <c r="A14" s="155" t="s">
        <v>7</v>
      </c>
      <c r="B14" s="156" t="s">
        <v>8</v>
      </c>
      <c r="C14" s="157" t="s">
        <v>210</v>
      </c>
      <c r="D14" s="155" t="s">
        <v>211</v>
      </c>
      <c r="E14" s="144" t="s">
        <v>57</v>
      </c>
    </row>
    <row r="15" spans="1:5" ht="17.149999999999999" customHeight="1" x14ac:dyDescent="0.35">
      <c r="A15" s="152">
        <v>1</v>
      </c>
      <c r="B15" s="121" t="str">
        <f>AKPD!H6</f>
        <v>Saya merasa belum disiplin dalam beribadah pada Tuhan YME</v>
      </c>
      <c r="C15" s="146"/>
      <c r="D15" s="146"/>
      <c r="E15" s="147" t="s">
        <v>58</v>
      </c>
    </row>
    <row r="16" spans="1:5" ht="17.149999999999999" customHeight="1" x14ac:dyDescent="0.35">
      <c r="A16" s="152">
        <v>2</v>
      </c>
      <c r="B16" s="121" t="str">
        <f>AKPD!H7</f>
        <v>Saya kadang-kadang berperilaku dan bertutur kata tidak jujur</v>
      </c>
      <c r="C16" s="146"/>
      <c r="D16" s="146"/>
      <c r="E16" s="147" t="s">
        <v>59</v>
      </c>
    </row>
    <row r="17" spans="1:5" ht="17.149999999999999" customHeight="1" x14ac:dyDescent="0.35">
      <c r="A17" s="152">
        <v>3</v>
      </c>
      <c r="B17" s="121" t="str">
        <f>AKPD!H8</f>
        <v>Saya kadang-kadang masih suka menyontek pada waktu tes</v>
      </c>
      <c r="C17" s="146"/>
      <c r="D17" s="146"/>
      <c r="E17" s="147" t="s">
        <v>84</v>
      </c>
    </row>
    <row r="18" spans="1:5" ht="17.149999999999999" customHeight="1" x14ac:dyDescent="0.35">
      <c r="A18" s="152">
        <v>4</v>
      </c>
      <c r="B18" s="121" t="str">
        <f>AKPD!H9</f>
        <v>Saya merasa belum bisa mengendalikan emosi dengan baik</v>
      </c>
      <c r="C18" s="148"/>
      <c r="D18" s="148"/>
      <c r="E18" s="147" t="s">
        <v>60</v>
      </c>
    </row>
    <row r="19" spans="1:5" ht="17.149999999999999" customHeight="1" x14ac:dyDescent="0.35">
      <c r="A19" s="152">
        <v>5</v>
      </c>
      <c r="B19" s="121" t="str">
        <f>AKPD!H10</f>
        <v>Saya belum paham tentang sikap dan perilaku asertif</v>
      </c>
      <c r="C19" s="146"/>
      <c r="D19" s="146"/>
      <c r="E19" s="147" t="s">
        <v>61</v>
      </c>
    </row>
    <row r="20" spans="1:5" ht="17.149999999999999" customHeight="1" x14ac:dyDescent="0.35">
      <c r="A20" s="152">
        <v>6</v>
      </c>
      <c r="B20" s="121" t="str">
        <f>AKPD!H11</f>
        <v>Saya belum tahu cara mengenal dan memahami diri sendiri</v>
      </c>
      <c r="C20" s="146"/>
      <c r="D20" s="146"/>
      <c r="E20" s="147" t="s">
        <v>62</v>
      </c>
    </row>
    <row r="21" spans="1:5" ht="17.149999999999999" customHeight="1" x14ac:dyDescent="0.35">
      <c r="A21" s="152">
        <v>7</v>
      </c>
      <c r="B21" s="121" t="str">
        <f>AKPD!H12</f>
        <v>Saya belum memahami potensi diri</v>
      </c>
      <c r="C21" s="146"/>
      <c r="D21" s="146"/>
      <c r="E21" s="147" t="s">
        <v>63</v>
      </c>
    </row>
    <row r="22" spans="1:5" ht="17.149999999999999" customHeight="1" x14ac:dyDescent="0.35">
      <c r="A22" s="152">
        <v>8</v>
      </c>
      <c r="B22" s="121" t="str">
        <f>AKPD!H13</f>
        <v>Saya belum tahu perubahan dan permasalahan yang terjadi pada masa remaja</v>
      </c>
      <c r="C22" s="146"/>
      <c r="D22" s="146"/>
      <c r="E22" s="147" t="s">
        <v>64</v>
      </c>
    </row>
    <row r="23" spans="1:5" ht="17.149999999999999" customHeight="1" x14ac:dyDescent="0.35">
      <c r="A23" s="152">
        <v>9</v>
      </c>
      <c r="B23" s="121" t="str">
        <f>AKPD!H14</f>
        <v xml:space="preserve">Saya belum mengenal tentang macam-macam kepribadian </v>
      </c>
      <c r="C23" s="146"/>
      <c r="D23" s="146"/>
      <c r="E23" s="147" t="s">
        <v>86</v>
      </c>
    </row>
    <row r="24" spans="1:5" ht="17.149999999999999" customHeight="1" x14ac:dyDescent="0.35">
      <c r="A24" s="152">
        <v>10</v>
      </c>
      <c r="B24" s="121" t="str">
        <f>AKPD!H15</f>
        <v>Saya kurang memiliki rasa percaya diri</v>
      </c>
      <c r="C24" s="146"/>
      <c r="D24" s="146"/>
      <c r="E24" s="147" t="s">
        <v>10</v>
      </c>
    </row>
    <row r="25" spans="1:5" ht="17.149999999999999" customHeight="1" x14ac:dyDescent="0.35">
      <c r="A25" s="152">
        <v>11</v>
      </c>
      <c r="B25" s="121" t="str">
        <f>AKPD!H16</f>
        <v>Saya kadang kurang menjaga kesehatan diri</v>
      </c>
      <c r="C25" s="146"/>
      <c r="D25" s="146"/>
      <c r="E25" s="147" t="s">
        <v>65</v>
      </c>
    </row>
    <row r="26" spans="1:5" ht="17.149999999999999" customHeight="1" x14ac:dyDescent="0.35">
      <c r="A26" s="152">
        <v>12</v>
      </c>
      <c r="B26" s="121" t="str">
        <f>AKPD!H17</f>
        <v>Saya belum tahu ciri-ciri/sifat/prilaku pribadi yang berkarakter</v>
      </c>
      <c r="C26" s="146"/>
      <c r="D26" s="146"/>
      <c r="E26" s="147" t="s">
        <v>40</v>
      </c>
    </row>
    <row r="27" spans="1:5" ht="17.149999999999999" customHeight="1" x14ac:dyDescent="0.35">
      <c r="A27" s="152">
        <v>13</v>
      </c>
      <c r="B27" s="121" t="str">
        <f>AKPD!H18</f>
        <v>Saya merasa kurang memilki tanggung jawab  pada diri sendiri</v>
      </c>
      <c r="C27" s="146"/>
      <c r="D27" s="146"/>
      <c r="E27" s="147" t="s">
        <v>66</v>
      </c>
    </row>
    <row r="28" spans="1:5" ht="17.149999999999999" customHeight="1" x14ac:dyDescent="0.35">
      <c r="A28" s="152">
        <v>14</v>
      </c>
      <c r="B28" s="121" t="str">
        <f>AKPD!H19</f>
        <v xml:space="preserve">Saya kesulitan mengatur waktu belajar dan bermain  </v>
      </c>
      <c r="C28" s="146"/>
      <c r="D28" s="146"/>
      <c r="E28" s="147" t="s">
        <v>62</v>
      </c>
    </row>
    <row r="29" spans="1:5" ht="17.149999999999999" customHeight="1" x14ac:dyDescent="0.35">
      <c r="A29" s="152">
        <v>15</v>
      </c>
      <c r="B29" s="121" t="str">
        <f>AKPD!H20</f>
        <v>Kondisi orang tua saya sedang tidak harmonis</v>
      </c>
      <c r="C29" s="149"/>
      <c r="D29" s="149"/>
      <c r="E29" s="147" t="s">
        <v>67</v>
      </c>
    </row>
    <row r="30" spans="1:5" ht="17.149999999999999" customHeight="1" x14ac:dyDescent="0.35">
      <c r="A30" s="152">
        <v>16</v>
      </c>
      <c r="B30" s="121" t="str">
        <f>AKPD!H21</f>
        <v>Saya merasa tidak betah tinggal di rumah sendiri</v>
      </c>
      <c r="C30" s="146"/>
      <c r="D30" s="146"/>
      <c r="E30" s="147" t="s">
        <v>63</v>
      </c>
    </row>
    <row r="31" spans="1:5" ht="17.149999999999999" customHeight="1" x14ac:dyDescent="0.35">
      <c r="A31" s="152">
        <v>17</v>
      </c>
      <c r="B31" s="121" t="str">
        <f>AKPD!H22</f>
        <v>Saya mempunyai masalah dengan anggota keluarga di rumah</v>
      </c>
      <c r="C31" s="146"/>
      <c r="D31" s="146"/>
      <c r="E31" s="147" t="s">
        <v>42</v>
      </c>
    </row>
    <row r="32" spans="1:5" s="143" customFormat="1" ht="17.149999999999999" customHeight="1" x14ac:dyDescent="0.35">
      <c r="A32" s="152">
        <v>18</v>
      </c>
      <c r="B32" s="121" t="str">
        <f>AKPD!H23</f>
        <v>Saya  belum bisa menjadi pribadi yang mandiri</v>
      </c>
      <c r="C32" s="146"/>
      <c r="D32" s="146"/>
      <c r="E32" s="147" t="s">
        <v>82</v>
      </c>
    </row>
    <row r="33" spans="1:5" ht="17.149999999999999" customHeight="1" x14ac:dyDescent="0.35">
      <c r="A33" s="152">
        <v>19</v>
      </c>
      <c r="B33" s="121" t="str">
        <f>AKPD!H24</f>
        <v>Saya sedang memiliki konflik pribadi</v>
      </c>
      <c r="C33" s="148"/>
      <c r="D33" s="148"/>
      <c r="E33" s="147" t="s">
        <v>43</v>
      </c>
    </row>
    <row r="34" spans="1:5" ht="17.149999999999999" customHeight="1" x14ac:dyDescent="0.35">
      <c r="A34" s="152">
        <v>20</v>
      </c>
      <c r="B34" s="121" t="str">
        <f>AKPD!H25</f>
        <v>Saya belum memahami tentang norma/cara membangun  berkeluarga</v>
      </c>
      <c r="C34" s="146"/>
      <c r="D34" s="146"/>
      <c r="E34" s="147" t="s">
        <v>69</v>
      </c>
    </row>
    <row r="35" spans="1:5" ht="17.149999999999999" customHeight="1" x14ac:dyDescent="0.35">
      <c r="A35" s="152">
        <v>21</v>
      </c>
      <c r="B35" s="121" t="str">
        <f>AKPD!H26</f>
        <v>Saya belum banyak mengenal lingkungan sekolah baru</v>
      </c>
      <c r="C35" s="146"/>
      <c r="D35" s="146"/>
      <c r="E35" s="147" t="s">
        <v>68</v>
      </c>
    </row>
    <row r="36" spans="1:5" ht="17.149999999999999" customHeight="1" x14ac:dyDescent="0.35">
      <c r="A36" s="152">
        <v>22</v>
      </c>
      <c r="B36" s="121" t="str">
        <f>AKPD!H27</f>
        <v>Saya belum memahami tentang kenakalan remaja</v>
      </c>
      <c r="C36" s="146"/>
      <c r="D36" s="146"/>
      <c r="E36" s="147" t="s">
        <v>70</v>
      </c>
    </row>
    <row r="37" spans="1:5" ht="17.149999999999999" customHeight="1" x14ac:dyDescent="0.35">
      <c r="A37" s="152">
        <v>23</v>
      </c>
      <c r="B37" s="121" t="str">
        <f>AKPD!H28</f>
        <v>Saya masih sedikit mengetahui tentang dampak atau bahaya rokok</v>
      </c>
      <c r="C37" s="146"/>
      <c r="D37" s="146"/>
      <c r="E37" s="147" t="s">
        <v>71</v>
      </c>
    </row>
    <row r="38" spans="1:5" ht="17.149999999999999" customHeight="1" x14ac:dyDescent="0.35">
      <c r="A38" s="152">
        <v>24</v>
      </c>
      <c r="B38" s="121" t="str">
        <f>AKPD!H29</f>
        <v>Saya belum banyak mengenal tentang perilaku sosial yang bertanggung jawab</v>
      </c>
      <c r="C38" s="146"/>
      <c r="D38" s="146"/>
      <c r="E38" s="147" t="s">
        <v>72</v>
      </c>
    </row>
    <row r="39" spans="1:5" ht="17.149999999999999" customHeight="1" x14ac:dyDescent="0.35">
      <c r="A39" s="152">
        <v>25</v>
      </c>
      <c r="B39" s="121" t="str">
        <f>AKPD!H30</f>
        <v>Saya belum tahu tentang bullying dan cara mensikapinya</v>
      </c>
      <c r="C39" s="146"/>
      <c r="D39" s="146"/>
      <c r="E39" s="147" t="s">
        <v>73</v>
      </c>
    </row>
    <row r="40" spans="1:5" ht="17.149999999999999" customHeight="1" x14ac:dyDescent="0.35">
      <c r="A40" s="152">
        <v>26</v>
      </c>
      <c r="B40" s="121" t="str">
        <f>AKPD!H31</f>
        <v>Saya sukar bergaul dengan teman-teman di sekolah</v>
      </c>
      <c r="C40" s="146"/>
      <c r="D40" s="146"/>
      <c r="E40" s="147" t="s">
        <v>44</v>
      </c>
    </row>
    <row r="41" spans="1:5" ht="17.149999999999999" customHeight="1" x14ac:dyDescent="0.35">
      <c r="A41" s="152">
        <v>27</v>
      </c>
      <c r="B41" s="121" t="str">
        <f>AKPD!H32</f>
        <v>Sering saya dianggap tidak sopan pada orang lain</v>
      </c>
      <c r="C41" s="146"/>
      <c r="D41" s="146"/>
      <c r="E41" s="147" t="s">
        <v>81</v>
      </c>
    </row>
    <row r="42" spans="1:5" ht="17.149999999999999" customHeight="1" x14ac:dyDescent="0.35">
      <c r="A42" s="152">
        <v>28</v>
      </c>
      <c r="B42" s="121" t="str">
        <f>AKPD!H33</f>
        <v>Saya kurang memahami dampak dari media sosial</v>
      </c>
      <c r="C42" s="146"/>
      <c r="D42" s="146"/>
      <c r="E42" s="147" t="s">
        <v>74</v>
      </c>
    </row>
    <row r="43" spans="1:5" ht="17.149999999999999" customHeight="1" x14ac:dyDescent="0.35">
      <c r="A43" s="152">
        <v>29</v>
      </c>
      <c r="B43" s="121" t="str">
        <f>AKPD!H34</f>
        <v>Saya jarang bermain/berteman di lingkungan tempat saya tinggal</v>
      </c>
      <c r="C43" s="146"/>
      <c r="D43" s="146"/>
      <c r="E43" s="147" t="s">
        <v>83</v>
      </c>
    </row>
    <row r="44" spans="1:5" ht="17.149999999999999" customHeight="1" x14ac:dyDescent="0.35">
      <c r="A44" s="152">
        <v>30</v>
      </c>
      <c r="B44" s="121" t="str">
        <f>AKPD!H35</f>
        <v>Saya belum banyak teman atau sahabat</v>
      </c>
      <c r="C44" s="148"/>
      <c r="D44" s="148"/>
      <c r="E44" s="147" t="s">
        <v>85</v>
      </c>
    </row>
    <row r="45" spans="1:5" ht="17.149999999999999" customHeight="1" x14ac:dyDescent="0.35">
      <c r="A45" s="152">
        <v>31</v>
      </c>
      <c r="B45" s="121" t="str">
        <f>AKPD!H36</f>
        <v>Saya kurang suka  berkomunikasi dengan teman lawan jenis</v>
      </c>
      <c r="C45" s="150"/>
      <c r="D45" s="150"/>
      <c r="E45" s="147" t="s">
        <v>45</v>
      </c>
    </row>
    <row r="46" spans="1:5" ht="17.149999999999999" customHeight="1" x14ac:dyDescent="0.35">
      <c r="A46" s="152">
        <v>32</v>
      </c>
      <c r="B46" s="121" t="str">
        <f>AKPD!H37</f>
        <v>Saya belum tahu cara belajar yang baik dan benar di SMA/MA</v>
      </c>
      <c r="C46" s="146"/>
      <c r="D46" s="146"/>
      <c r="E46" s="147" t="s">
        <v>46</v>
      </c>
    </row>
    <row r="47" spans="1:5" ht="17.149999999999999" customHeight="1" x14ac:dyDescent="0.35">
      <c r="A47" s="152">
        <v>33</v>
      </c>
      <c r="B47" s="121" t="str">
        <f>AKPD!H38</f>
        <v>Saya belum tahu cara meraih prestasi di sekolah</v>
      </c>
      <c r="C47" s="151"/>
      <c r="D47" s="151"/>
      <c r="E47" s="147" t="s">
        <v>47</v>
      </c>
    </row>
    <row r="48" spans="1:5" ht="17.149999999999999" customHeight="1" x14ac:dyDescent="0.35">
      <c r="A48" s="152">
        <v>34</v>
      </c>
      <c r="B48" s="121" t="str">
        <f>AKPD!H39</f>
        <v>Saya belum paham tentang gaya belajar dan strategi yang sesuai dengannya</v>
      </c>
      <c r="C48" s="146"/>
      <c r="D48" s="146"/>
      <c r="E48" s="147" t="s">
        <v>48</v>
      </c>
    </row>
    <row r="49" spans="1:5" ht="17.149999999999999" customHeight="1" x14ac:dyDescent="0.35">
      <c r="A49" s="152">
        <v>35</v>
      </c>
      <c r="B49" s="121" t="str">
        <f>AKPD!H40</f>
        <v>Orang tua saya tidak peduli dengan kegiatan belajar saya</v>
      </c>
      <c r="C49" s="146"/>
      <c r="D49" s="146"/>
      <c r="E49" s="147" t="s">
        <v>48</v>
      </c>
    </row>
    <row r="50" spans="1:5" ht="17.149999999999999" customHeight="1" x14ac:dyDescent="0.35">
      <c r="A50" s="152">
        <v>36</v>
      </c>
      <c r="B50" s="121" t="str">
        <f>AKPD!H41</f>
        <v xml:space="preserve">Saya masih sering menunda-nunda tugas sekolah/pekerjaan rumah (PR)  </v>
      </c>
      <c r="C50" s="146"/>
      <c r="D50" s="146"/>
      <c r="E50" s="147" t="s">
        <v>75</v>
      </c>
    </row>
    <row r="51" spans="1:5" ht="17.149999999999999" customHeight="1" x14ac:dyDescent="0.35">
      <c r="A51" s="152">
        <v>37</v>
      </c>
      <c r="B51" s="121" t="str">
        <f>AKPD!H42</f>
        <v>Saya merasa kesulitan dalam memahami pelajaran tertentu</v>
      </c>
      <c r="C51" s="146"/>
      <c r="D51" s="146"/>
      <c r="E51" s="147" t="s">
        <v>49</v>
      </c>
    </row>
    <row r="52" spans="1:5" ht="17.149999999999999" customHeight="1" x14ac:dyDescent="0.35">
      <c r="A52" s="152">
        <v>38</v>
      </c>
      <c r="B52" s="121" t="str">
        <f>AKPD!H43</f>
        <v>Saya belum tahu cara memanfaatkan sumber belajar</v>
      </c>
      <c r="C52" s="146"/>
      <c r="D52" s="146"/>
      <c r="E52" s="147" t="s">
        <v>50</v>
      </c>
    </row>
    <row r="53" spans="1:5" ht="17.149999999999999" customHeight="1" x14ac:dyDescent="0.35">
      <c r="A53" s="152">
        <v>39</v>
      </c>
      <c r="B53" s="121" t="str">
        <f>AKPD!H44</f>
        <v>Saya belajarnya jika akan ada tes  atau ujian saja</v>
      </c>
      <c r="C53" s="148"/>
      <c r="D53" s="148"/>
      <c r="E53" s="147" t="s">
        <v>37</v>
      </c>
    </row>
    <row r="54" spans="1:5" ht="17.149999999999999" customHeight="1" x14ac:dyDescent="0.35">
      <c r="A54" s="152">
        <v>40</v>
      </c>
      <c r="B54" s="121" t="str">
        <f>AKPD!H45</f>
        <v>Saya belum tahu tentang struktur kurikulum yang ada di sekolah</v>
      </c>
      <c r="C54" s="150"/>
      <c r="D54" s="150"/>
      <c r="E54" s="147" t="s">
        <v>51</v>
      </c>
    </row>
    <row r="55" spans="1:5" ht="17.149999999999999" customHeight="1" x14ac:dyDescent="0.35">
      <c r="A55" s="152">
        <v>41</v>
      </c>
      <c r="B55" s="121" t="str">
        <f>AKPD!H46</f>
        <v>Saya merasa malas belajar dan kalau belajar sering ngantuk</v>
      </c>
      <c r="C55" s="146"/>
      <c r="D55" s="146"/>
      <c r="E55" s="147" t="s">
        <v>52</v>
      </c>
    </row>
    <row r="56" spans="1:5" ht="17.149999999999999" customHeight="1" x14ac:dyDescent="0.35">
      <c r="A56" s="152">
        <v>42</v>
      </c>
      <c r="B56" s="121" t="str">
        <f>AKPD!H47</f>
        <v>Saya belum terbiasa belajar bersama atau belajar kelompok</v>
      </c>
      <c r="C56" s="146"/>
      <c r="D56" s="146"/>
      <c r="E56" s="147" t="s">
        <v>76</v>
      </c>
    </row>
    <row r="57" spans="1:5" ht="17.149999999999999" customHeight="1" x14ac:dyDescent="0.35">
      <c r="A57" s="152">
        <v>43</v>
      </c>
      <c r="B57" s="121" t="str">
        <f>AKPD!H48</f>
        <v>Saya belum paham cara memilih lembaga bimbingan belajar yang baik</v>
      </c>
      <c r="C57" s="146"/>
      <c r="D57" s="146"/>
      <c r="E57" s="147" t="s">
        <v>41</v>
      </c>
    </row>
    <row r="58" spans="1:5" ht="17.149999999999999" customHeight="1" x14ac:dyDescent="0.35">
      <c r="A58" s="152">
        <v>44</v>
      </c>
      <c r="B58" s="121" t="str">
        <f>AKPD!H49</f>
        <v>Saya belum dapat memanfaatkan teknologi informasi untuk belajar</v>
      </c>
      <c r="C58" s="146"/>
      <c r="D58" s="146"/>
      <c r="E58" s="147" t="s">
        <v>77</v>
      </c>
    </row>
    <row r="59" spans="1:5" ht="17.149999999999999" customHeight="1" x14ac:dyDescent="0.35">
      <c r="A59" s="152">
        <v>45</v>
      </c>
      <c r="B59" s="121" t="str">
        <f>AKPD!H50</f>
        <v>Saya belum tahu cara memperoleh bantuan pendidikan (beasiswa)</v>
      </c>
      <c r="C59" s="146"/>
      <c r="D59" s="146"/>
      <c r="E59" s="147" t="s">
        <v>53</v>
      </c>
    </row>
    <row r="60" spans="1:5" ht="17.149999999999999" customHeight="1" x14ac:dyDescent="0.35">
      <c r="A60" s="152">
        <v>46</v>
      </c>
      <c r="B60" s="121" t="str">
        <f>AKPD!H51</f>
        <v>Saya terpaksa harus bekerja untuk mencukupi kebutuhan hidup</v>
      </c>
      <c r="C60" s="146"/>
      <c r="D60" s="146"/>
      <c r="E60" s="147" t="s">
        <v>78</v>
      </c>
    </row>
    <row r="61" spans="1:5" ht="17.149999999999999" customHeight="1" x14ac:dyDescent="0.35">
      <c r="A61" s="152">
        <v>47</v>
      </c>
      <c r="B61" s="121" t="str">
        <f>AKPD!H52</f>
        <v>Saya merasa bingung memilih kegiatan esktrakurikuler di sekolah</v>
      </c>
      <c r="C61" s="146"/>
      <c r="D61" s="146"/>
      <c r="E61" s="147" t="s">
        <v>38</v>
      </c>
    </row>
    <row r="62" spans="1:5" ht="17.149999999999999" customHeight="1" x14ac:dyDescent="0.35">
      <c r="A62" s="152">
        <v>48</v>
      </c>
      <c r="B62" s="121" t="str">
        <f>AKPD!H53</f>
        <v>Saya merasa belum mantap pada pilihan peminatan yang diambil</v>
      </c>
      <c r="C62" s="146"/>
      <c r="D62" s="146"/>
      <c r="E62" s="147" t="s">
        <v>54</v>
      </c>
    </row>
    <row r="63" spans="1:5" ht="17.149999999999999" customHeight="1" x14ac:dyDescent="0.35">
      <c r="A63" s="152">
        <v>49</v>
      </c>
      <c r="B63" s="121" t="str">
        <f>AKPD!H54</f>
        <v>Saya merasa belum paham hubungan antara hobi, bakat, minat, kemampuan dan karir</v>
      </c>
      <c r="C63" s="146"/>
      <c r="D63" s="146"/>
      <c r="E63" s="147" t="s">
        <v>55</v>
      </c>
    </row>
    <row r="64" spans="1:5" ht="17.149999999999999" customHeight="1" x14ac:dyDescent="0.35">
      <c r="A64" s="152">
        <v>50</v>
      </c>
      <c r="B64" s="121" t="str">
        <f>AKPD!H55</f>
        <v>Saya belum memiliki perencanaan karir masa depan</v>
      </c>
      <c r="C64" s="146"/>
      <c r="D64" s="146"/>
      <c r="E64" s="147" t="s">
        <v>56</v>
      </c>
    </row>
  </sheetData>
  <mergeCells count="1">
    <mergeCell ref="A1:D1"/>
  </mergeCells>
  <printOptions horizontalCentered="1"/>
  <pageMargins left="0.39370078740157483" right="0.19685039370078741" top="0.78740157480314965" bottom="0.59055118110236227" header="0.31496062992125984" footer="0.31496062992125984"/>
  <pageSetup paperSize="256" scale="9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FC303"/>
  <sheetViews>
    <sheetView tabSelected="1" topLeftCell="A63" zoomScale="90" zoomScaleNormal="90" workbookViewId="0">
      <pane xSplit="6" topLeftCell="G1" activePane="topRight" state="frozen"/>
      <selection pane="topRight" activeCell="E301" sqref="E301"/>
    </sheetView>
  </sheetViews>
  <sheetFormatPr defaultColWidth="9.1796875" defaultRowHeight="14.5" x14ac:dyDescent="0.35"/>
  <cols>
    <col min="1" max="1" width="13.36328125" style="1" customWidth="1"/>
    <col min="2" max="2" width="4.81640625" style="18" customWidth="1"/>
    <col min="3" max="3" width="5.453125" style="3" customWidth="1"/>
    <col min="4" max="4" width="6" style="3" bestFit="1" customWidth="1"/>
    <col min="5" max="5" width="32.453125" style="3" customWidth="1"/>
    <col min="6" max="6" width="8.54296875" style="3" customWidth="1"/>
    <col min="7" max="12" width="5.7265625" style="2" customWidth="1"/>
    <col min="13" max="13" width="6.7265625" style="2" customWidth="1"/>
    <col min="14" max="56" width="5.7265625" style="2" customWidth="1"/>
    <col min="57" max="57" width="9.1796875" style="1"/>
    <col min="58" max="58" width="9.1796875" style="120"/>
    <col min="59" max="16384" width="9.1796875" style="1"/>
  </cols>
  <sheetData>
    <row r="1" spans="1:16383" s="21" customFormat="1" ht="32.5" x14ac:dyDescent="0.65">
      <c r="B1" s="19"/>
      <c r="C1" s="19"/>
      <c r="D1" s="19"/>
      <c r="E1" s="19"/>
      <c r="F1" s="19"/>
      <c r="G1" s="270" t="s">
        <v>795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16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  <c r="XEM1" s="19"/>
      <c r="XEN1" s="19"/>
      <c r="XEO1" s="19"/>
      <c r="XEP1" s="19"/>
      <c r="XEQ1" s="19"/>
      <c r="XER1" s="19"/>
      <c r="XES1" s="19"/>
      <c r="XET1" s="19"/>
      <c r="XEU1" s="19"/>
      <c r="XEV1" s="19"/>
      <c r="XEW1" s="19"/>
      <c r="XEX1" s="19"/>
      <c r="XEY1" s="19"/>
      <c r="XEZ1" s="19"/>
      <c r="XFA1" s="19"/>
      <c r="XFB1" s="19"/>
      <c r="XFC1" s="19"/>
    </row>
    <row r="2" spans="1:16383" s="21" customFormat="1" x14ac:dyDescent="0.35">
      <c r="B2" s="20"/>
      <c r="C2" s="20"/>
      <c r="D2" s="20"/>
      <c r="E2" s="20"/>
      <c r="F2" s="20"/>
      <c r="G2" s="20" t="s">
        <v>31</v>
      </c>
      <c r="H2" s="20"/>
      <c r="I2" s="20"/>
      <c r="J2" s="20"/>
      <c r="K2" s="21" t="s">
        <v>35</v>
      </c>
      <c r="L2" s="20" t="s">
        <v>894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117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</row>
    <row r="3" spans="1:16383" s="21" customFormat="1" x14ac:dyDescent="0.35">
      <c r="B3" s="20"/>
      <c r="C3" s="20"/>
      <c r="D3" s="20"/>
      <c r="E3" s="20"/>
      <c r="F3" s="20"/>
      <c r="G3" s="20" t="s">
        <v>32</v>
      </c>
      <c r="H3" s="20"/>
      <c r="I3" s="20"/>
      <c r="J3" s="20"/>
      <c r="K3" s="21" t="s">
        <v>35</v>
      </c>
      <c r="L3" s="20" t="s">
        <v>895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117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</row>
    <row r="4" spans="1:16383" s="21" customFormat="1" x14ac:dyDescent="0.35">
      <c r="B4" s="20"/>
      <c r="C4" s="20"/>
      <c r="D4" s="20"/>
      <c r="E4" s="20"/>
      <c r="F4" s="20"/>
      <c r="G4" s="20" t="s">
        <v>34</v>
      </c>
      <c r="H4" s="20"/>
      <c r="I4" s="20"/>
      <c r="J4" s="20"/>
      <c r="K4" s="21" t="s">
        <v>35</v>
      </c>
      <c r="L4" s="278" t="s">
        <v>896</v>
      </c>
      <c r="M4" s="20"/>
      <c r="N4" s="23" t="s">
        <v>36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117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  <c r="XFC4" s="20"/>
    </row>
    <row r="5" spans="1:16383" s="21" customFormat="1" x14ac:dyDescent="0.35">
      <c r="B5" s="20"/>
      <c r="C5" s="20"/>
      <c r="D5" s="20"/>
      <c r="E5" s="20"/>
      <c r="F5" s="20"/>
      <c r="G5" s="20" t="s">
        <v>33</v>
      </c>
      <c r="H5" s="20"/>
      <c r="I5" s="20"/>
      <c r="J5" s="20"/>
      <c r="K5" s="21" t="s">
        <v>35</v>
      </c>
      <c r="L5" s="20" t="s">
        <v>897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17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  <c r="XFC5" s="20"/>
    </row>
    <row r="6" spans="1:16383" s="21" customFormat="1" x14ac:dyDescent="0.35">
      <c r="B6" s="20"/>
      <c r="C6" s="20"/>
      <c r="D6" s="20"/>
      <c r="E6" s="20"/>
      <c r="F6" s="20"/>
      <c r="G6" s="20"/>
      <c r="H6" s="20"/>
      <c r="I6" s="20"/>
      <c r="J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117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</row>
    <row r="7" spans="1:16383" customFormat="1" x14ac:dyDescent="0.35">
      <c r="A7" s="638" t="s">
        <v>32</v>
      </c>
      <c r="B7" s="645" t="s">
        <v>0</v>
      </c>
      <c r="C7" s="645"/>
      <c r="D7" s="645"/>
      <c r="E7" s="645" t="s">
        <v>1</v>
      </c>
      <c r="F7" s="645" t="s">
        <v>2</v>
      </c>
      <c r="G7" s="618" t="s">
        <v>79</v>
      </c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  <c r="AC7" s="618"/>
      <c r="AD7" s="618"/>
      <c r="AE7" s="618"/>
      <c r="AF7" s="618"/>
      <c r="AG7" s="618"/>
      <c r="AH7" s="618"/>
      <c r="AI7" s="618"/>
      <c r="AJ7" s="618"/>
      <c r="AK7" s="618"/>
      <c r="AL7" s="618"/>
      <c r="AM7" s="618"/>
      <c r="AN7" s="618"/>
      <c r="AO7" s="618"/>
      <c r="AP7" s="618"/>
      <c r="AQ7" s="618"/>
      <c r="AR7" s="618"/>
      <c r="AS7" s="618"/>
      <c r="AT7" s="618"/>
      <c r="AU7" s="618"/>
      <c r="AV7" s="618"/>
      <c r="AW7" s="618"/>
      <c r="AX7" s="618"/>
      <c r="AY7" s="618"/>
      <c r="AZ7" s="618"/>
      <c r="BA7" s="618"/>
      <c r="BB7" s="618"/>
      <c r="BC7" s="618"/>
      <c r="BD7" s="618"/>
      <c r="BE7" s="615" t="s">
        <v>93</v>
      </c>
      <c r="BF7" s="118"/>
    </row>
    <row r="8" spans="1:16383" s="21" customFormat="1" x14ac:dyDescent="0.35">
      <c r="A8" s="639"/>
      <c r="B8" s="645"/>
      <c r="C8" s="645"/>
      <c r="D8" s="645"/>
      <c r="E8" s="645"/>
      <c r="F8" s="645"/>
      <c r="G8" s="628" t="s">
        <v>80</v>
      </c>
      <c r="H8" s="629"/>
      <c r="I8" s="629"/>
      <c r="J8" s="629"/>
      <c r="K8" s="629"/>
      <c r="L8" s="629"/>
      <c r="M8" s="629"/>
      <c r="N8" s="629"/>
      <c r="O8" s="629"/>
      <c r="P8" s="629"/>
      <c r="Q8" s="629"/>
      <c r="R8" s="629"/>
      <c r="S8" s="629"/>
      <c r="T8" s="629"/>
      <c r="U8" s="629"/>
      <c r="V8" s="629"/>
      <c r="W8" s="629"/>
      <c r="X8" s="629"/>
      <c r="Y8" s="629"/>
      <c r="Z8" s="630"/>
      <c r="AA8" s="625" t="s">
        <v>87</v>
      </c>
      <c r="AB8" s="626"/>
      <c r="AC8" s="626"/>
      <c r="AD8" s="626"/>
      <c r="AE8" s="626"/>
      <c r="AF8" s="626"/>
      <c r="AG8" s="626"/>
      <c r="AH8" s="626"/>
      <c r="AI8" s="626"/>
      <c r="AJ8" s="626"/>
      <c r="AK8" s="627"/>
      <c r="AL8" s="622" t="s">
        <v>88</v>
      </c>
      <c r="AM8" s="623"/>
      <c r="AN8" s="623"/>
      <c r="AO8" s="623"/>
      <c r="AP8" s="623"/>
      <c r="AQ8" s="623"/>
      <c r="AR8" s="623"/>
      <c r="AS8" s="623"/>
      <c r="AT8" s="623"/>
      <c r="AU8" s="623"/>
      <c r="AV8" s="623"/>
      <c r="AW8" s="623"/>
      <c r="AX8" s="624"/>
      <c r="AY8" s="619" t="s">
        <v>89</v>
      </c>
      <c r="AZ8" s="620"/>
      <c r="BA8" s="620"/>
      <c r="BB8" s="620"/>
      <c r="BC8" s="620"/>
      <c r="BD8" s="621"/>
      <c r="BE8" s="616"/>
      <c r="BF8" s="119"/>
    </row>
    <row r="9" spans="1:16383" s="21" customFormat="1" ht="15" thickBot="1" x14ac:dyDescent="0.4">
      <c r="A9" s="640"/>
      <c r="B9" s="498" t="s">
        <v>28</v>
      </c>
      <c r="C9" s="498" t="s">
        <v>29</v>
      </c>
      <c r="D9" s="498" t="s">
        <v>794</v>
      </c>
      <c r="E9" s="645"/>
      <c r="F9" s="645"/>
      <c r="G9" s="29">
        <v>1</v>
      </c>
      <c r="H9" s="29">
        <v>2</v>
      </c>
      <c r="I9" s="29">
        <v>3</v>
      </c>
      <c r="J9" s="29">
        <v>4</v>
      </c>
      <c r="K9" s="29">
        <v>5</v>
      </c>
      <c r="L9" s="29">
        <v>6</v>
      </c>
      <c r="M9" s="29">
        <v>7</v>
      </c>
      <c r="N9" s="29">
        <v>8</v>
      </c>
      <c r="O9" s="29">
        <v>9</v>
      </c>
      <c r="P9" s="29">
        <v>10</v>
      </c>
      <c r="Q9" s="29">
        <v>11</v>
      </c>
      <c r="R9" s="29">
        <v>12</v>
      </c>
      <c r="S9" s="29">
        <v>13</v>
      </c>
      <c r="T9" s="29">
        <v>14</v>
      </c>
      <c r="U9" s="29">
        <v>15</v>
      </c>
      <c r="V9" s="29">
        <v>16</v>
      </c>
      <c r="W9" s="29">
        <v>17</v>
      </c>
      <c r="X9" s="29">
        <v>18</v>
      </c>
      <c r="Y9" s="29">
        <v>19</v>
      </c>
      <c r="Z9" s="29">
        <v>20</v>
      </c>
      <c r="AA9" s="283">
        <v>21</v>
      </c>
      <c r="AB9" s="283">
        <v>22</v>
      </c>
      <c r="AC9" s="283">
        <v>23</v>
      </c>
      <c r="AD9" s="283">
        <v>24</v>
      </c>
      <c r="AE9" s="283">
        <v>25</v>
      </c>
      <c r="AF9" s="283">
        <v>26</v>
      </c>
      <c r="AG9" s="283">
        <v>27</v>
      </c>
      <c r="AH9" s="283">
        <v>28</v>
      </c>
      <c r="AI9" s="283">
        <v>29</v>
      </c>
      <c r="AJ9" s="283">
        <v>30</v>
      </c>
      <c r="AK9" s="283">
        <v>31</v>
      </c>
      <c r="AL9" s="31">
        <v>32</v>
      </c>
      <c r="AM9" s="31">
        <v>33</v>
      </c>
      <c r="AN9" s="31">
        <v>34</v>
      </c>
      <c r="AO9" s="31">
        <v>35</v>
      </c>
      <c r="AP9" s="31">
        <v>36</v>
      </c>
      <c r="AQ9" s="31">
        <v>37</v>
      </c>
      <c r="AR9" s="31">
        <v>38</v>
      </c>
      <c r="AS9" s="31">
        <v>39</v>
      </c>
      <c r="AT9" s="31">
        <v>40</v>
      </c>
      <c r="AU9" s="343">
        <v>41</v>
      </c>
      <c r="AV9" s="343">
        <v>42</v>
      </c>
      <c r="AW9" s="31">
        <v>43</v>
      </c>
      <c r="AX9" s="31">
        <v>44</v>
      </c>
      <c r="AY9" s="34">
        <v>45</v>
      </c>
      <c r="AZ9" s="34">
        <v>46</v>
      </c>
      <c r="BA9" s="34">
        <v>47</v>
      </c>
      <c r="BB9" s="34">
        <v>48</v>
      </c>
      <c r="BC9" s="34">
        <v>49</v>
      </c>
      <c r="BD9" s="34">
        <v>50</v>
      </c>
      <c r="BE9" s="617"/>
      <c r="BF9" s="119"/>
    </row>
    <row r="10" spans="1:16383" x14ac:dyDescent="0.35">
      <c r="A10" s="641" t="s">
        <v>934</v>
      </c>
      <c r="B10" s="112">
        <v>1</v>
      </c>
      <c r="C10" s="595" t="s">
        <v>854</v>
      </c>
      <c r="D10" s="113"/>
      <c r="E10" s="849" t="s">
        <v>900</v>
      </c>
      <c r="F10" s="851" t="s">
        <v>4</v>
      </c>
      <c r="G10" s="544"/>
      <c r="H10" s="544"/>
      <c r="I10" s="544"/>
      <c r="J10" s="544"/>
      <c r="K10" s="544"/>
      <c r="L10" s="544"/>
      <c r="M10" s="544"/>
      <c r="N10" s="544"/>
      <c r="O10" s="544"/>
      <c r="P10" s="544"/>
      <c r="Q10" s="544"/>
      <c r="R10" s="544"/>
      <c r="S10" s="544"/>
      <c r="T10" s="544"/>
      <c r="U10" s="24"/>
      <c r="V10" s="544"/>
      <c r="W10" s="544"/>
      <c r="X10" s="544"/>
      <c r="Y10" s="544"/>
      <c r="Z10" s="544"/>
      <c r="AA10" s="545"/>
      <c r="AB10" s="545"/>
      <c r="AC10" s="545"/>
      <c r="AD10" s="545"/>
      <c r="AE10" s="545"/>
      <c r="AF10" s="545"/>
      <c r="AG10" s="545"/>
      <c r="AH10" s="545"/>
      <c r="AI10" s="545"/>
      <c r="AJ10" s="545"/>
      <c r="AK10" s="545"/>
      <c r="AL10" s="546"/>
      <c r="AM10" s="546"/>
      <c r="AN10" s="546"/>
      <c r="AO10" s="546"/>
      <c r="AP10" s="546"/>
      <c r="AQ10" s="546"/>
      <c r="AR10" s="546"/>
      <c r="AS10" s="546"/>
      <c r="AT10" s="546"/>
      <c r="AU10" s="542"/>
      <c r="AV10" s="542"/>
      <c r="AW10" s="546"/>
      <c r="AX10" s="546"/>
      <c r="AY10" s="547"/>
      <c r="AZ10" s="547"/>
      <c r="BA10" s="547"/>
      <c r="BB10" s="547"/>
      <c r="BC10" s="547"/>
      <c r="BD10" s="547"/>
      <c r="BE10" s="41"/>
    </row>
    <row r="11" spans="1:16383" x14ac:dyDescent="0.35">
      <c r="A11" s="642"/>
      <c r="B11" s="112">
        <f>B10+1</f>
        <v>2</v>
      </c>
      <c r="C11" s="595" t="s">
        <v>855</v>
      </c>
      <c r="D11" s="113" t="s">
        <v>203</v>
      </c>
      <c r="E11" s="850" t="s">
        <v>901</v>
      </c>
      <c r="F11" s="852" t="s">
        <v>3</v>
      </c>
      <c r="G11" s="544"/>
      <c r="H11" s="544"/>
      <c r="I11" s="544"/>
      <c r="J11" s="544"/>
      <c r="K11" s="544"/>
      <c r="L11" s="544"/>
      <c r="M11" s="544"/>
      <c r="N11" s="544"/>
      <c r="O11" s="544"/>
      <c r="P11" s="544"/>
      <c r="Q11" s="544"/>
      <c r="R11" s="544"/>
      <c r="S11" s="544"/>
      <c r="T11" s="544"/>
      <c r="U11" s="24"/>
      <c r="V11" s="544"/>
      <c r="W11" s="544"/>
      <c r="X11" s="544"/>
      <c r="Y11" s="544"/>
      <c r="Z11" s="544"/>
      <c r="AA11" s="545"/>
      <c r="AB11" s="545"/>
      <c r="AC11" s="545"/>
      <c r="AD11" s="545"/>
      <c r="AE11" s="545"/>
      <c r="AF11" s="545"/>
      <c r="AG11" s="545"/>
      <c r="AH11" s="545"/>
      <c r="AI11" s="545"/>
      <c r="AJ11" s="545"/>
      <c r="AK11" s="545"/>
      <c r="AL11" s="546"/>
      <c r="AM11" s="546"/>
      <c r="AN11" s="546"/>
      <c r="AO11" s="546"/>
      <c r="AP11" s="546"/>
      <c r="AQ11" s="546"/>
      <c r="AR11" s="546"/>
      <c r="AS11" s="546"/>
      <c r="AT11" s="546"/>
      <c r="AU11" s="592"/>
      <c r="AV11" s="592"/>
      <c r="AW11" s="546"/>
      <c r="AX11" s="546"/>
      <c r="AY11" s="547"/>
      <c r="AZ11" s="547"/>
      <c r="BA11" s="547"/>
      <c r="BB11" s="547"/>
      <c r="BC11" s="547"/>
      <c r="BD11" s="547"/>
      <c r="BE11" s="41"/>
    </row>
    <row r="12" spans="1:16383" x14ac:dyDescent="0.35">
      <c r="A12" s="642"/>
      <c r="B12" s="112">
        <f>B11+1</f>
        <v>3</v>
      </c>
      <c r="C12" s="595" t="s">
        <v>856</v>
      </c>
      <c r="D12" s="113"/>
      <c r="E12" s="850" t="s">
        <v>902</v>
      </c>
      <c r="F12" s="852" t="s">
        <v>3</v>
      </c>
      <c r="G12" s="544"/>
      <c r="H12" s="544"/>
      <c r="I12" s="544"/>
      <c r="J12" s="544"/>
      <c r="K12" s="544"/>
      <c r="L12" s="544"/>
      <c r="M12" s="544"/>
      <c r="N12" s="544"/>
      <c r="O12" s="544"/>
      <c r="P12" s="544"/>
      <c r="Q12" s="544"/>
      <c r="R12" s="544"/>
      <c r="S12" s="544"/>
      <c r="T12" s="544"/>
      <c r="U12" s="24"/>
      <c r="V12" s="544"/>
      <c r="W12" s="544"/>
      <c r="X12" s="544"/>
      <c r="Y12" s="544"/>
      <c r="Z12" s="544"/>
      <c r="AA12" s="545"/>
      <c r="AB12" s="545"/>
      <c r="AC12" s="545"/>
      <c r="AD12" s="545"/>
      <c r="AE12" s="545"/>
      <c r="AF12" s="545"/>
      <c r="AG12" s="545"/>
      <c r="AH12" s="545"/>
      <c r="AI12" s="545"/>
      <c r="AJ12" s="545"/>
      <c r="AK12" s="545"/>
      <c r="AL12" s="546"/>
      <c r="AM12" s="546"/>
      <c r="AN12" s="546"/>
      <c r="AO12" s="546"/>
      <c r="AP12" s="546"/>
      <c r="AQ12" s="546"/>
      <c r="AR12" s="546"/>
      <c r="AS12" s="546"/>
      <c r="AT12" s="546"/>
      <c r="AU12" s="596"/>
      <c r="AV12" s="596"/>
      <c r="AW12" s="546"/>
      <c r="AX12" s="546"/>
      <c r="AY12" s="547"/>
      <c r="AZ12" s="547"/>
      <c r="BA12" s="547"/>
      <c r="BB12" s="547"/>
      <c r="BC12" s="547"/>
      <c r="BD12" s="547"/>
      <c r="BE12" s="41"/>
    </row>
    <row r="13" spans="1:16383" x14ac:dyDescent="0.35">
      <c r="A13" s="642"/>
      <c r="B13" s="112">
        <f t="shared" ref="B13:B22" si="0">B12+1</f>
        <v>4</v>
      </c>
      <c r="C13" s="595" t="s">
        <v>857</v>
      </c>
      <c r="D13" s="113"/>
      <c r="E13" s="850" t="s">
        <v>903</v>
      </c>
      <c r="F13" s="852" t="s">
        <v>3</v>
      </c>
      <c r="G13" s="544"/>
      <c r="H13" s="544"/>
      <c r="I13" s="544"/>
      <c r="J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24"/>
      <c r="V13" s="544"/>
      <c r="W13" s="544"/>
      <c r="X13" s="544"/>
      <c r="Y13" s="544"/>
      <c r="Z13" s="544"/>
      <c r="AA13" s="545"/>
      <c r="AB13" s="545"/>
      <c r="AC13" s="545"/>
      <c r="AD13" s="545"/>
      <c r="AE13" s="545"/>
      <c r="AF13" s="545"/>
      <c r="AG13" s="545"/>
      <c r="AH13" s="545"/>
      <c r="AI13" s="545"/>
      <c r="AJ13" s="545"/>
      <c r="AK13" s="545"/>
      <c r="AL13" s="546"/>
      <c r="AM13" s="546"/>
      <c r="AN13" s="546"/>
      <c r="AO13" s="546"/>
      <c r="AP13" s="546"/>
      <c r="AQ13" s="546"/>
      <c r="AR13" s="546"/>
      <c r="AS13" s="546"/>
      <c r="AT13" s="546"/>
      <c r="AU13" s="596"/>
      <c r="AV13" s="596"/>
      <c r="AW13" s="546"/>
      <c r="AX13" s="546"/>
      <c r="AY13" s="547"/>
      <c r="AZ13" s="547"/>
      <c r="BA13" s="547"/>
      <c r="BB13" s="547"/>
      <c r="BC13" s="547"/>
      <c r="BD13" s="547"/>
      <c r="BE13" s="41"/>
    </row>
    <row r="14" spans="1:16383" x14ac:dyDescent="0.35">
      <c r="A14" s="642"/>
      <c r="B14" s="112">
        <f t="shared" si="0"/>
        <v>5</v>
      </c>
      <c r="C14" s="595" t="s">
        <v>858</v>
      </c>
      <c r="D14" s="113"/>
      <c r="E14" s="850" t="s">
        <v>904</v>
      </c>
      <c r="F14" s="852" t="s">
        <v>4</v>
      </c>
      <c r="G14" s="544"/>
      <c r="H14" s="544"/>
      <c r="I14" s="544"/>
      <c r="J14" s="544"/>
      <c r="K14" s="544"/>
      <c r="L14" s="544"/>
      <c r="M14" s="544"/>
      <c r="N14" s="544"/>
      <c r="O14" s="544"/>
      <c r="P14" s="544"/>
      <c r="Q14" s="544"/>
      <c r="R14" s="544"/>
      <c r="S14" s="544"/>
      <c r="T14" s="544"/>
      <c r="U14" s="24"/>
      <c r="V14" s="544"/>
      <c r="W14" s="544"/>
      <c r="X14" s="544"/>
      <c r="Y14" s="544"/>
      <c r="Z14" s="544"/>
      <c r="AA14" s="545"/>
      <c r="AB14" s="545"/>
      <c r="AC14" s="545"/>
      <c r="AD14" s="545"/>
      <c r="AE14" s="545"/>
      <c r="AF14" s="545"/>
      <c r="AG14" s="545"/>
      <c r="AH14" s="545"/>
      <c r="AI14" s="545"/>
      <c r="AJ14" s="545"/>
      <c r="AK14" s="545"/>
      <c r="AL14" s="546"/>
      <c r="AM14" s="546"/>
      <c r="AN14" s="546"/>
      <c r="AO14" s="546"/>
      <c r="AP14" s="546"/>
      <c r="AQ14" s="546"/>
      <c r="AR14" s="546"/>
      <c r="AS14" s="546"/>
      <c r="AT14" s="546"/>
      <c r="AU14" s="596"/>
      <c r="AV14" s="596"/>
      <c r="AW14" s="546"/>
      <c r="AX14" s="546"/>
      <c r="AY14" s="547"/>
      <c r="AZ14" s="547"/>
      <c r="BA14" s="547"/>
      <c r="BB14" s="547"/>
      <c r="BC14" s="547"/>
      <c r="BD14" s="547"/>
      <c r="BE14" s="41"/>
    </row>
    <row r="15" spans="1:16383" x14ac:dyDescent="0.35">
      <c r="A15" s="642"/>
      <c r="B15" s="112">
        <f t="shared" si="0"/>
        <v>6</v>
      </c>
      <c r="C15" s="595" t="s">
        <v>859</v>
      </c>
      <c r="D15" s="113"/>
      <c r="E15" s="850" t="s">
        <v>905</v>
      </c>
      <c r="F15" s="852" t="s">
        <v>3</v>
      </c>
      <c r="G15" s="544"/>
      <c r="H15" s="544"/>
      <c r="I15" s="544"/>
      <c r="J15" s="544"/>
      <c r="K15" s="544"/>
      <c r="L15" s="544"/>
      <c r="M15" s="544"/>
      <c r="N15" s="544"/>
      <c r="O15" s="544"/>
      <c r="P15" s="544"/>
      <c r="Q15" s="544"/>
      <c r="R15" s="544"/>
      <c r="S15" s="544"/>
      <c r="T15" s="544"/>
      <c r="U15" s="24"/>
      <c r="V15" s="544"/>
      <c r="W15" s="544"/>
      <c r="X15" s="544"/>
      <c r="Y15" s="544"/>
      <c r="Z15" s="544"/>
      <c r="AA15" s="545"/>
      <c r="AB15" s="545"/>
      <c r="AC15" s="545"/>
      <c r="AD15" s="545"/>
      <c r="AE15" s="545"/>
      <c r="AF15" s="545"/>
      <c r="AG15" s="545"/>
      <c r="AH15" s="545"/>
      <c r="AI15" s="545"/>
      <c r="AJ15" s="545"/>
      <c r="AK15" s="545"/>
      <c r="AL15" s="546"/>
      <c r="AM15" s="546"/>
      <c r="AN15" s="546"/>
      <c r="AO15" s="546"/>
      <c r="AP15" s="546"/>
      <c r="AQ15" s="546"/>
      <c r="AR15" s="546"/>
      <c r="AS15" s="546"/>
      <c r="AT15" s="546"/>
      <c r="AU15" s="596"/>
      <c r="AV15" s="596"/>
      <c r="AW15" s="546"/>
      <c r="AX15" s="546"/>
      <c r="AY15" s="547"/>
      <c r="AZ15" s="547"/>
      <c r="BA15" s="547"/>
      <c r="BB15" s="547"/>
      <c r="BC15" s="547"/>
      <c r="BD15" s="547"/>
      <c r="BE15" s="41"/>
    </row>
    <row r="16" spans="1:16383" x14ac:dyDescent="0.35">
      <c r="A16" s="642"/>
      <c r="B16" s="112">
        <f t="shared" si="0"/>
        <v>7</v>
      </c>
      <c r="C16" s="595" t="s">
        <v>860</v>
      </c>
      <c r="D16" s="113"/>
      <c r="E16" s="850" t="s">
        <v>906</v>
      </c>
      <c r="F16" s="852" t="s">
        <v>4</v>
      </c>
      <c r="G16" s="544"/>
      <c r="H16" s="544"/>
      <c r="I16" s="544"/>
      <c r="J16" s="544"/>
      <c r="K16" s="544"/>
      <c r="L16" s="544"/>
      <c r="M16" s="544"/>
      <c r="N16" s="544"/>
      <c r="O16" s="544"/>
      <c r="P16" s="544"/>
      <c r="Q16" s="544"/>
      <c r="R16" s="544"/>
      <c r="S16" s="544"/>
      <c r="T16" s="544"/>
      <c r="U16" s="24"/>
      <c r="V16" s="544"/>
      <c r="W16" s="544"/>
      <c r="X16" s="544"/>
      <c r="Y16" s="544"/>
      <c r="Z16" s="544"/>
      <c r="AA16" s="545"/>
      <c r="AB16" s="545"/>
      <c r="AC16" s="545"/>
      <c r="AD16" s="545"/>
      <c r="AE16" s="545"/>
      <c r="AF16" s="545"/>
      <c r="AG16" s="545"/>
      <c r="AH16" s="545"/>
      <c r="AI16" s="545"/>
      <c r="AJ16" s="545"/>
      <c r="AK16" s="545"/>
      <c r="AL16" s="546"/>
      <c r="AM16" s="546"/>
      <c r="AN16" s="546"/>
      <c r="AO16" s="546"/>
      <c r="AP16" s="546"/>
      <c r="AQ16" s="546"/>
      <c r="AR16" s="546"/>
      <c r="AS16" s="546"/>
      <c r="AT16" s="546"/>
      <c r="AU16" s="596"/>
      <c r="AV16" s="596"/>
      <c r="AW16" s="546"/>
      <c r="AX16" s="546"/>
      <c r="AY16" s="547"/>
      <c r="AZ16" s="547"/>
      <c r="BA16" s="547"/>
      <c r="BB16" s="547"/>
      <c r="BC16" s="547"/>
      <c r="BD16" s="547"/>
      <c r="BE16" s="41"/>
    </row>
    <row r="17" spans="1:57" x14ac:dyDescent="0.35">
      <c r="A17" s="642"/>
      <c r="B17" s="112">
        <f t="shared" si="0"/>
        <v>8</v>
      </c>
      <c r="C17" s="595" t="s">
        <v>861</v>
      </c>
      <c r="D17" s="113"/>
      <c r="E17" s="850" t="s">
        <v>907</v>
      </c>
      <c r="F17" s="852" t="s">
        <v>4</v>
      </c>
      <c r="G17" s="544"/>
      <c r="H17" s="544"/>
      <c r="I17" s="544"/>
      <c r="J17" s="544"/>
      <c r="K17" s="544"/>
      <c r="L17" s="544"/>
      <c r="M17" s="544"/>
      <c r="N17" s="544"/>
      <c r="O17" s="544"/>
      <c r="P17" s="544"/>
      <c r="Q17" s="544"/>
      <c r="R17" s="544"/>
      <c r="S17" s="544"/>
      <c r="T17" s="544"/>
      <c r="U17" s="24"/>
      <c r="V17" s="544"/>
      <c r="W17" s="544"/>
      <c r="X17" s="544"/>
      <c r="Y17" s="544"/>
      <c r="Z17" s="544"/>
      <c r="AA17" s="545"/>
      <c r="AB17" s="545"/>
      <c r="AC17" s="545"/>
      <c r="AD17" s="545"/>
      <c r="AE17" s="545"/>
      <c r="AF17" s="545"/>
      <c r="AG17" s="545"/>
      <c r="AH17" s="545"/>
      <c r="AI17" s="545"/>
      <c r="AJ17" s="545"/>
      <c r="AK17" s="545"/>
      <c r="AL17" s="546"/>
      <c r="AM17" s="546"/>
      <c r="AN17" s="546"/>
      <c r="AO17" s="546"/>
      <c r="AP17" s="546"/>
      <c r="AQ17" s="546"/>
      <c r="AR17" s="546"/>
      <c r="AS17" s="546"/>
      <c r="AT17" s="546"/>
      <c r="AU17" s="596"/>
      <c r="AV17" s="596"/>
      <c r="AW17" s="546"/>
      <c r="AX17" s="546"/>
      <c r="AY17" s="547"/>
      <c r="AZ17" s="547"/>
      <c r="BA17" s="547"/>
      <c r="BB17" s="547"/>
      <c r="BC17" s="547"/>
      <c r="BD17" s="547"/>
      <c r="BE17" s="41"/>
    </row>
    <row r="18" spans="1:57" x14ac:dyDescent="0.35">
      <c r="A18" s="642"/>
      <c r="B18" s="112">
        <f t="shared" si="0"/>
        <v>9</v>
      </c>
      <c r="C18" s="595" t="s">
        <v>862</v>
      </c>
      <c r="D18" s="113"/>
      <c r="E18" s="850" t="s">
        <v>908</v>
      </c>
      <c r="F18" s="852" t="s">
        <v>3</v>
      </c>
      <c r="G18" s="544"/>
      <c r="H18" s="544"/>
      <c r="I18" s="544"/>
      <c r="J18" s="544"/>
      <c r="K18" s="544"/>
      <c r="L18" s="544"/>
      <c r="M18" s="544"/>
      <c r="N18" s="544"/>
      <c r="O18" s="544"/>
      <c r="P18" s="544"/>
      <c r="Q18" s="544"/>
      <c r="R18" s="544"/>
      <c r="S18" s="544"/>
      <c r="T18" s="544"/>
      <c r="U18" s="24"/>
      <c r="V18" s="544"/>
      <c r="W18" s="544"/>
      <c r="X18" s="544"/>
      <c r="Y18" s="544"/>
      <c r="Z18" s="544"/>
      <c r="AA18" s="545"/>
      <c r="AB18" s="545"/>
      <c r="AC18" s="545"/>
      <c r="AD18" s="545"/>
      <c r="AE18" s="545"/>
      <c r="AF18" s="545"/>
      <c r="AG18" s="545"/>
      <c r="AH18" s="545"/>
      <c r="AI18" s="545"/>
      <c r="AJ18" s="545"/>
      <c r="AK18" s="545"/>
      <c r="AL18" s="546"/>
      <c r="AM18" s="546"/>
      <c r="AN18" s="546"/>
      <c r="AO18" s="546"/>
      <c r="AP18" s="546"/>
      <c r="AQ18" s="546"/>
      <c r="AR18" s="546"/>
      <c r="AS18" s="546"/>
      <c r="AT18" s="546"/>
      <c r="AU18" s="596"/>
      <c r="AV18" s="596"/>
      <c r="AW18" s="546"/>
      <c r="AX18" s="546"/>
      <c r="AY18" s="547"/>
      <c r="AZ18" s="547"/>
      <c r="BA18" s="547"/>
      <c r="BB18" s="547"/>
      <c r="BC18" s="547"/>
      <c r="BD18" s="547"/>
      <c r="BE18" s="41"/>
    </row>
    <row r="19" spans="1:57" x14ac:dyDescent="0.35">
      <c r="A19" s="642"/>
      <c r="B19" s="112">
        <f t="shared" si="0"/>
        <v>10</v>
      </c>
      <c r="C19" s="595" t="s">
        <v>863</v>
      </c>
      <c r="D19" s="113"/>
      <c r="E19" s="850" t="s">
        <v>909</v>
      </c>
      <c r="F19" s="852" t="s">
        <v>4</v>
      </c>
      <c r="G19" s="544"/>
      <c r="H19" s="544"/>
      <c r="I19" s="544"/>
      <c r="J19" s="544"/>
      <c r="K19" s="544"/>
      <c r="L19" s="544"/>
      <c r="M19" s="544"/>
      <c r="N19" s="544"/>
      <c r="O19" s="544"/>
      <c r="P19" s="544"/>
      <c r="Q19" s="544"/>
      <c r="R19" s="544"/>
      <c r="S19" s="544"/>
      <c r="T19" s="544"/>
      <c r="U19" s="24"/>
      <c r="V19" s="544"/>
      <c r="W19" s="544"/>
      <c r="X19" s="544"/>
      <c r="Y19" s="544"/>
      <c r="Z19" s="544"/>
      <c r="AA19" s="545"/>
      <c r="AB19" s="545"/>
      <c r="AC19" s="545"/>
      <c r="AD19" s="545"/>
      <c r="AE19" s="545"/>
      <c r="AF19" s="545"/>
      <c r="AG19" s="545"/>
      <c r="AH19" s="545"/>
      <c r="AI19" s="545"/>
      <c r="AJ19" s="545"/>
      <c r="AK19" s="545"/>
      <c r="AL19" s="546"/>
      <c r="AM19" s="546"/>
      <c r="AN19" s="546"/>
      <c r="AO19" s="546"/>
      <c r="AP19" s="546"/>
      <c r="AQ19" s="546"/>
      <c r="AR19" s="546"/>
      <c r="AS19" s="546"/>
      <c r="AT19" s="546"/>
      <c r="AU19" s="596"/>
      <c r="AV19" s="596"/>
      <c r="AW19" s="546"/>
      <c r="AX19" s="546"/>
      <c r="AY19" s="547"/>
      <c r="AZ19" s="547"/>
      <c r="BA19" s="547"/>
      <c r="BB19" s="547"/>
      <c r="BC19" s="547"/>
      <c r="BD19" s="547"/>
      <c r="BE19" s="41"/>
    </row>
    <row r="20" spans="1:57" ht="17.25" customHeight="1" x14ac:dyDescent="0.35">
      <c r="A20" s="642"/>
      <c r="B20" s="112">
        <f t="shared" si="0"/>
        <v>11</v>
      </c>
      <c r="C20" s="595" t="s">
        <v>866</v>
      </c>
      <c r="D20" s="113"/>
      <c r="E20" s="850" t="s">
        <v>910</v>
      </c>
      <c r="F20" s="852" t="s">
        <v>4</v>
      </c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24"/>
      <c r="V20" s="544"/>
      <c r="W20" s="544"/>
      <c r="X20" s="544"/>
      <c r="Y20" s="544"/>
      <c r="Z20" s="544"/>
      <c r="AA20" s="545"/>
      <c r="AB20" s="545"/>
      <c r="AC20" s="545"/>
      <c r="AD20" s="545"/>
      <c r="AE20" s="545"/>
      <c r="AF20" s="545"/>
      <c r="AG20" s="545"/>
      <c r="AH20" s="545"/>
      <c r="AI20" s="545"/>
      <c r="AJ20" s="545"/>
      <c r="AK20" s="545"/>
      <c r="AL20" s="546"/>
      <c r="AM20" s="546"/>
      <c r="AN20" s="546"/>
      <c r="AO20" s="546"/>
      <c r="AP20" s="546"/>
      <c r="AQ20" s="546"/>
      <c r="AR20" s="546"/>
      <c r="AS20" s="546"/>
      <c r="AT20" s="546"/>
      <c r="AU20" s="596"/>
      <c r="AV20" s="596"/>
      <c r="AW20" s="546"/>
      <c r="AX20" s="546"/>
      <c r="AY20" s="547"/>
      <c r="AZ20" s="547"/>
      <c r="BA20" s="547"/>
      <c r="BB20" s="547"/>
      <c r="BC20" s="547"/>
      <c r="BD20" s="547"/>
      <c r="BE20" s="41"/>
    </row>
    <row r="21" spans="1:57" x14ac:dyDescent="0.35">
      <c r="A21" s="642"/>
      <c r="B21" s="112">
        <f t="shared" si="0"/>
        <v>12</v>
      </c>
      <c r="C21" s="595" t="s">
        <v>867</v>
      </c>
      <c r="D21" s="113"/>
      <c r="E21" s="850" t="s">
        <v>911</v>
      </c>
      <c r="F21" s="852" t="s">
        <v>4</v>
      </c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24"/>
      <c r="V21" s="544"/>
      <c r="W21" s="544"/>
      <c r="X21" s="544"/>
      <c r="Y21" s="544"/>
      <c r="Z21" s="544"/>
      <c r="AA21" s="545"/>
      <c r="AB21" s="545"/>
      <c r="AC21" s="545"/>
      <c r="AD21" s="545"/>
      <c r="AE21" s="545"/>
      <c r="AF21" s="545"/>
      <c r="AG21" s="545"/>
      <c r="AH21" s="545"/>
      <c r="AI21" s="545"/>
      <c r="AJ21" s="545"/>
      <c r="AK21" s="545"/>
      <c r="AL21" s="546"/>
      <c r="AM21" s="546"/>
      <c r="AN21" s="546"/>
      <c r="AO21" s="546"/>
      <c r="AP21" s="546"/>
      <c r="AQ21" s="546"/>
      <c r="AR21" s="546"/>
      <c r="AS21" s="546"/>
      <c r="AT21" s="546"/>
      <c r="AU21" s="596"/>
      <c r="AV21" s="596"/>
      <c r="AW21" s="546"/>
      <c r="AX21" s="546"/>
      <c r="AY21" s="547"/>
      <c r="AZ21" s="547"/>
      <c r="BA21" s="547"/>
      <c r="BB21" s="547"/>
      <c r="BC21" s="547"/>
      <c r="BD21" s="547"/>
      <c r="BE21" s="41"/>
    </row>
    <row r="22" spans="1:57" x14ac:dyDescent="0.35">
      <c r="A22" s="642"/>
      <c r="B22" s="112">
        <f t="shared" si="0"/>
        <v>13</v>
      </c>
      <c r="C22" s="595" t="s">
        <v>868</v>
      </c>
      <c r="D22" s="113"/>
      <c r="E22" s="850" t="s">
        <v>912</v>
      </c>
      <c r="F22" s="852" t="s">
        <v>4</v>
      </c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24"/>
      <c r="V22" s="544"/>
      <c r="W22" s="544"/>
      <c r="X22" s="544"/>
      <c r="Y22" s="544"/>
      <c r="Z22" s="544"/>
      <c r="AA22" s="545"/>
      <c r="AB22" s="545"/>
      <c r="AC22" s="545"/>
      <c r="AD22" s="545"/>
      <c r="AE22" s="545"/>
      <c r="AF22" s="545"/>
      <c r="AG22" s="545"/>
      <c r="AH22" s="545"/>
      <c r="AI22" s="545"/>
      <c r="AJ22" s="545"/>
      <c r="AK22" s="545"/>
      <c r="AL22" s="546"/>
      <c r="AM22" s="546"/>
      <c r="AN22" s="546"/>
      <c r="AO22" s="546"/>
      <c r="AP22" s="546"/>
      <c r="AQ22" s="546"/>
      <c r="AR22" s="546"/>
      <c r="AS22" s="546"/>
      <c r="AT22" s="546"/>
      <c r="AU22" s="592"/>
      <c r="AV22" s="592"/>
      <c r="AW22" s="546"/>
      <c r="AX22" s="546"/>
      <c r="AY22" s="547"/>
      <c r="AZ22" s="547"/>
      <c r="BA22" s="547"/>
      <c r="BB22" s="547"/>
      <c r="BC22" s="547"/>
      <c r="BD22" s="547"/>
      <c r="BE22" s="41"/>
    </row>
    <row r="23" spans="1:57" x14ac:dyDescent="0.35">
      <c r="A23" s="642"/>
      <c r="B23" s="112">
        <f t="shared" ref="B23:B28" si="1">B22+1</f>
        <v>14</v>
      </c>
      <c r="C23" s="595" t="s">
        <v>869</v>
      </c>
      <c r="D23" s="113"/>
      <c r="E23" s="850" t="s">
        <v>913</v>
      </c>
      <c r="F23" s="852" t="s">
        <v>3</v>
      </c>
      <c r="G23" s="544"/>
      <c r="H23" s="544"/>
      <c r="I23" s="544"/>
      <c r="J23" s="544"/>
      <c r="K23" s="544"/>
      <c r="L23" s="544"/>
      <c r="M23" s="544"/>
      <c r="N23" s="544"/>
      <c r="O23" s="544"/>
      <c r="P23" s="544"/>
      <c r="Q23" s="544"/>
      <c r="R23" s="544"/>
      <c r="S23" s="544"/>
      <c r="T23" s="544"/>
      <c r="U23" s="24"/>
      <c r="V23" s="544"/>
      <c r="W23" s="544"/>
      <c r="X23" s="544"/>
      <c r="Y23" s="544"/>
      <c r="Z23" s="544"/>
      <c r="AA23" s="545"/>
      <c r="AB23" s="545"/>
      <c r="AC23" s="545"/>
      <c r="AD23" s="545"/>
      <c r="AE23" s="545"/>
      <c r="AF23" s="545"/>
      <c r="AG23" s="545"/>
      <c r="AH23" s="545"/>
      <c r="AI23" s="545"/>
      <c r="AJ23" s="545"/>
      <c r="AK23" s="545"/>
      <c r="AL23" s="546"/>
      <c r="AM23" s="546"/>
      <c r="AN23" s="546"/>
      <c r="AO23" s="546"/>
      <c r="AP23" s="546"/>
      <c r="AQ23" s="546"/>
      <c r="AR23" s="546"/>
      <c r="AS23" s="546"/>
      <c r="AT23" s="546"/>
      <c r="AU23" s="592"/>
      <c r="AV23" s="592"/>
      <c r="AW23" s="546"/>
      <c r="AX23" s="546"/>
      <c r="AY23" s="547"/>
      <c r="AZ23" s="547"/>
      <c r="BA23" s="547"/>
      <c r="BB23" s="547"/>
      <c r="BC23" s="547"/>
      <c r="BD23" s="547"/>
      <c r="BE23" s="41"/>
    </row>
    <row r="24" spans="1:57" x14ac:dyDescent="0.35">
      <c r="A24" s="642"/>
      <c r="B24" s="112">
        <f t="shared" si="1"/>
        <v>15</v>
      </c>
      <c r="C24" s="595" t="s">
        <v>870</v>
      </c>
      <c r="D24" s="113"/>
      <c r="E24" s="850" t="s">
        <v>914</v>
      </c>
      <c r="F24" s="852" t="s">
        <v>3</v>
      </c>
      <c r="G24" s="544"/>
      <c r="H24" s="544"/>
      <c r="I24" s="544"/>
      <c r="J24" s="544"/>
      <c r="K24" s="544"/>
      <c r="L24" s="544"/>
      <c r="M24" s="544"/>
      <c r="N24" s="544"/>
      <c r="O24" s="544"/>
      <c r="P24" s="544"/>
      <c r="Q24" s="544"/>
      <c r="R24" s="544"/>
      <c r="S24" s="544"/>
      <c r="T24" s="544"/>
      <c r="U24" s="24"/>
      <c r="V24" s="544"/>
      <c r="W24" s="544"/>
      <c r="X24" s="544"/>
      <c r="Y24" s="544"/>
      <c r="Z24" s="544"/>
      <c r="AA24" s="545"/>
      <c r="AB24" s="545"/>
      <c r="AC24" s="545"/>
      <c r="AD24" s="545"/>
      <c r="AE24" s="545"/>
      <c r="AF24" s="545"/>
      <c r="AG24" s="545"/>
      <c r="AH24" s="545"/>
      <c r="AI24" s="545"/>
      <c r="AJ24" s="545"/>
      <c r="AK24" s="545"/>
      <c r="AL24" s="546"/>
      <c r="AM24" s="546"/>
      <c r="AN24" s="546"/>
      <c r="AO24" s="546"/>
      <c r="AP24" s="546"/>
      <c r="AQ24" s="546"/>
      <c r="AR24" s="546"/>
      <c r="AS24" s="546"/>
      <c r="AT24" s="546"/>
      <c r="AU24" s="592"/>
      <c r="AV24" s="592"/>
      <c r="AW24" s="546"/>
      <c r="AX24" s="546"/>
      <c r="AY24" s="547"/>
      <c r="AZ24" s="547"/>
      <c r="BA24" s="547"/>
      <c r="BB24" s="547"/>
      <c r="BC24" s="547"/>
      <c r="BD24" s="547"/>
      <c r="BE24" s="41"/>
    </row>
    <row r="25" spans="1:57" x14ac:dyDescent="0.35">
      <c r="A25" s="642"/>
      <c r="B25" s="112">
        <f t="shared" si="1"/>
        <v>16</v>
      </c>
      <c r="C25" s="595" t="s">
        <v>871</v>
      </c>
      <c r="D25" s="113"/>
      <c r="E25" s="850" t="s">
        <v>915</v>
      </c>
      <c r="F25" s="852" t="s">
        <v>4</v>
      </c>
      <c r="G25" s="544"/>
      <c r="H25" s="544"/>
      <c r="I25" s="544"/>
      <c r="J25" s="544"/>
      <c r="K25" s="544"/>
      <c r="L25" s="544"/>
      <c r="M25" s="544"/>
      <c r="N25" s="544"/>
      <c r="O25" s="544"/>
      <c r="P25" s="544"/>
      <c r="Q25" s="544"/>
      <c r="R25" s="544"/>
      <c r="S25" s="544"/>
      <c r="T25" s="544"/>
      <c r="U25" s="24"/>
      <c r="V25" s="544"/>
      <c r="W25" s="544"/>
      <c r="X25" s="544"/>
      <c r="Y25" s="544"/>
      <c r="Z25" s="544"/>
      <c r="AA25" s="545"/>
      <c r="AB25" s="545"/>
      <c r="AC25" s="545"/>
      <c r="AD25" s="545"/>
      <c r="AE25" s="545"/>
      <c r="AF25" s="545"/>
      <c r="AG25" s="545"/>
      <c r="AH25" s="545"/>
      <c r="AI25" s="545"/>
      <c r="AJ25" s="545"/>
      <c r="AK25" s="545"/>
      <c r="AL25" s="546"/>
      <c r="AM25" s="546"/>
      <c r="AN25" s="546"/>
      <c r="AO25" s="546"/>
      <c r="AP25" s="546"/>
      <c r="AQ25" s="546"/>
      <c r="AR25" s="546"/>
      <c r="AS25" s="546"/>
      <c r="AT25" s="546"/>
      <c r="AU25" s="592"/>
      <c r="AV25" s="592"/>
      <c r="AW25" s="546"/>
      <c r="AX25" s="546"/>
      <c r="AY25" s="547"/>
      <c r="AZ25" s="547"/>
      <c r="BA25" s="547"/>
      <c r="BB25" s="547"/>
      <c r="BC25" s="547"/>
      <c r="BD25" s="547"/>
      <c r="BE25" s="41"/>
    </row>
    <row r="26" spans="1:57" x14ac:dyDescent="0.35">
      <c r="A26" s="642"/>
      <c r="B26" s="112">
        <f t="shared" si="1"/>
        <v>17</v>
      </c>
      <c r="C26" s="595" t="s">
        <v>872</v>
      </c>
      <c r="D26" s="113"/>
      <c r="E26" s="850" t="s">
        <v>916</v>
      </c>
      <c r="F26" s="852" t="s">
        <v>4</v>
      </c>
      <c r="G26" s="544"/>
      <c r="H26" s="544"/>
      <c r="I26" s="544"/>
      <c r="J26" s="544"/>
      <c r="K26" s="544"/>
      <c r="L26" s="544"/>
      <c r="M26" s="544"/>
      <c r="N26" s="544"/>
      <c r="O26" s="544"/>
      <c r="P26" s="544"/>
      <c r="Q26" s="544"/>
      <c r="R26" s="544"/>
      <c r="S26" s="544"/>
      <c r="T26" s="544"/>
      <c r="U26" s="24"/>
      <c r="V26" s="544"/>
      <c r="W26" s="544"/>
      <c r="X26" s="544"/>
      <c r="Y26" s="544"/>
      <c r="Z26" s="544"/>
      <c r="AA26" s="545"/>
      <c r="AB26" s="545"/>
      <c r="AC26" s="545"/>
      <c r="AD26" s="545"/>
      <c r="AE26" s="545"/>
      <c r="AF26" s="545"/>
      <c r="AG26" s="545"/>
      <c r="AH26" s="545"/>
      <c r="AI26" s="545"/>
      <c r="AJ26" s="545"/>
      <c r="AK26" s="545"/>
      <c r="AL26" s="546"/>
      <c r="AM26" s="546"/>
      <c r="AN26" s="546"/>
      <c r="AO26" s="546"/>
      <c r="AP26" s="546"/>
      <c r="AQ26" s="546"/>
      <c r="AR26" s="546"/>
      <c r="AS26" s="546"/>
      <c r="AT26" s="546"/>
      <c r="AU26" s="592"/>
      <c r="AV26" s="592"/>
      <c r="AW26" s="546"/>
      <c r="AX26" s="546"/>
      <c r="AY26" s="547"/>
      <c r="AZ26" s="547"/>
      <c r="BA26" s="547"/>
      <c r="BB26" s="547"/>
      <c r="BC26" s="547"/>
      <c r="BD26" s="547"/>
      <c r="BE26" s="41"/>
    </row>
    <row r="27" spans="1:57" x14ac:dyDescent="0.35">
      <c r="A27" s="642"/>
      <c r="B27" s="112">
        <f t="shared" si="1"/>
        <v>18</v>
      </c>
      <c r="C27" s="595" t="s">
        <v>873</v>
      </c>
      <c r="D27" s="113"/>
      <c r="E27" s="850" t="s">
        <v>917</v>
      </c>
      <c r="F27" s="852" t="s">
        <v>4</v>
      </c>
      <c r="G27" s="544"/>
      <c r="H27" s="544"/>
      <c r="I27" s="544"/>
      <c r="J27" s="544"/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24"/>
      <c r="V27" s="544"/>
      <c r="W27" s="544"/>
      <c r="X27" s="544"/>
      <c r="Y27" s="544"/>
      <c r="Z27" s="544"/>
      <c r="AA27" s="545"/>
      <c r="AB27" s="545"/>
      <c r="AC27" s="545"/>
      <c r="AD27" s="545"/>
      <c r="AE27" s="545"/>
      <c r="AF27" s="545"/>
      <c r="AG27" s="545"/>
      <c r="AH27" s="545"/>
      <c r="AI27" s="545"/>
      <c r="AJ27" s="545"/>
      <c r="AK27" s="545"/>
      <c r="AL27" s="546"/>
      <c r="AM27" s="546"/>
      <c r="AN27" s="546"/>
      <c r="AO27" s="546"/>
      <c r="AP27" s="546"/>
      <c r="AQ27" s="546"/>
      <c r="AR27" s="546"/>
      <c r="AS27" s="546"/>
      <c r="AT27" s="546"/>
      <c r="AU27" s="592"/>
      <c r="AV27" s="592"/>
      <c r="AW27" s="546"/>
      <c r="AX27" s="546"/>
      <c r="AY27" s="547"/>
      <c r="AZ27" s="547"/>
      <c r="BA27" s="547"/>
      <c r="BB27" s="547"/>
      <c r="BC27" s="547"/>
      <c r="BD27" s="547"/>
      <c r="BE27" s="41"/>
    </row>
    <row r="28" spans="1:57" x14ac:dyDescent="0.35">
      <c r="A28" s="642"/>
      <c r="B28" s="112">
        <f t="shared" si="1"/>
        <v>19</v>
      </c>
      <c r="C28" s="595" t="s">
        <v>874</v>
      </c>
      <c r="D28" s="113"/>
      <c r="E28" s="850" t="s">
        <v>918</v>
      </c>
      <c r="F28" s="852" t="s">
        <v>4</v>
      </c>
      <c r="G28" s="544"/>
      <c r="H28" s="544"/>
      <c r="I28" s="544"/>
      <c r="J28" s="544"/>
      <c r="K28" s="544"/>
      <c r="L28" s="544"/>
      <c r="M28" s="544"/>
      <c r="N28" s="544"/>
      <c r="O28" s="544"/>
      <c r="P28" s="544"/>
      <c r="Q28" s="544"/>
      <c r="R28" s="544"/>
      <c r="S28" s="544"/>
      <c r="T28" s="544"/>
      <c r="U28" s="24"/>
      <c r="V28" s="544"/>
      <c r="W28" s="544"/>
      <c r="X28" s="544"/>
      <c r="Y28" s="544"/>
      <c r="Z28" s="544"/>
      <c r="AA28" s="545"/>
      <c r="AB28" s="545"/>
      <c r="AC28" s="545"/>
      <c r="AD28" s="545"/>
      <c r="AE28" s="545"/>
      <c r="AF28" s="545"/>
      <c r="AG28" s="545"/>
      <c r="AH28" s="545"/>
      <c r="AI28" s="545"/>
      <c r="AJ28" s="545"/>
      <c r="AK28" s="545"/>
      <c r="AL28" s="546"/>
      <c r="AM28" s="546"/>
      <c r="AN28" s="546"/>
      <c r="AO28" s="546"/>
      <c r="AP28" s="546"/>
      <c r="AQ28" s="546"/>
      <c r="AR28" s="546"/>
      <c r="AS28" s="546"/>
      <c r="AT28" s="546"/>
      <c r="AU28" s="592"/>
      <c r="AV28" s="592"/>
      <c r="AW28" s="546"/>
      <c r="AX28" s="546"/>
      <c r="AY28" s="547"/>
      <c r="AZ28" s="547"/>
      <c r="BA28" s="547"/>
      <c r="BB28" s="547"/>
      <c r="BC28" s="547"/>
      <c r="BD28" s="547"/>
      <c r="BE28" s="41"/>
    </row>
    <row r="29" spans="1:57" ht="15.75" customHeight="1" x14ac:dyDescent="0.35">
      <c r="A29" s="642"/>
      <c r="B29" s="112">
        <v>20</v>
      </c>
      <c r="C29" s="604" t="s">
        <v>875</v>
      </c>
      <c r="D29" s="113"/>
      <c r="E29" s="850" t="s">
        <v>919</v>
      </c>
      <c r="F29" s="852" t="s">
        <v>4</v>
      </c>
      <c r="G29" s="544"/>
      <c r="H29" s="544"/>
      <c r="I29" s="544"/>
      <c r="J29" s="544"/>
      <c r="K29" s="544"/>
      <c r="L29" s="544"/>
      <c r="M29" s="544"/>
      <c r="N29" s="544"/>
      <c r="O29" s="544"/>
      <c r="P29" s="544"/>
      <c r="Q29" s="544"/>
      <c r="R29" s="544"/>
      <c r="S29" s="544"/>
      <c r="T29" s="544"/>
      <c r="U29" s="24"/>
      <c r="V29" s="544"/>
      <c r="W29" s="544"/>
      <c r="X29" s="544"/>
      <c r="Y29" s="544"/>
      <c r="Z29" s="544"/>
      <c r="AA29" s="545"/>
      <c r="AB29" s="545"/>
      <c r="AC29" s="545"/>
      <c r="AD29" s="545"/>
      <c r="AE29" s="545"/>
      <c r="AF29" s="545"/>
      <c r="AG29" s="545"/>
      <c r="AH29" s="545"/>
      <c r="AI29" s="545"/>
      <c r="AJ29" s="545"/>
      <c r="AK29" s="545"/>
      <c r="AL29" s="546"/>
      <c r="AM29" s="546"/>
      <c r="AN29" s="546"/>
      <c r="AO29" s="546"/>
      <c r="AP29" s="546"/>
      <c r="AQ29" s="546"/>
      <c r="AR29" s="546"/>
      <c r="AS29" s="546"/>
      <c r="AT29" s="546"/>
      <c r="AU29" s="601"/>
      <c r="AV29" s="601"/>
      <c r="AW29" s="546"/>
      <c r="AX29" s="546"/>
      <c r="AY29" s="547"/>
      <c r="AZ29" s="547"/>
      <c r="BA29" s="547"/>
      <c r="BB29" s="547"/>
      <c r="BC29" s="547"/>
      <c r="BD29" s="547"/>
      <c r="BE29" s="41"/>
    </row>
    <row r="30" spans="1:57" ht="15.75" customHeight="1" x14ac:dyDescent="0.35">
      <c r="A30" s="642"/>
      <c r="B30" s="112">
        <v>21</v>
      </c>
      <c r="C30" s="604" t="s">
        <v>882</v>
      </c>
      <c r="D30" s="113"/>
      <c r="E30" s="850" t="s">
        <v>920</v>
      </c>
      <c r="F30" s="852" t="s">
        <v>3</v>
      </c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24"/>
      <c r="V30" s="544"/>
      <c r="W30" s="544"/>
      <c r="X30" s="544"/>
      <c r="Y30" s="544"/>
      <c r="Z30" s="544"/>
      <c r="AA30" s="545"/>
      <c r="AB30" s="545"/>
      <c r="AC30" s="545"/>
      <c r="AD30" s="545"/>
      <c r="AE30" s="545"/>
      <c r="AF30" s="545"/>
      <c r="AG30" s="545"/>
      <c r="AH30" s="545"/>
      <c r="AI30" s="545"/>
      <c r="AJ30" s="545"/>
      <c r="AK30" s="545"/>
      <c r="AL30" s="546"/>
      <c r="AM30" s="546"/>
      <c r="AN30" s="546"/>
      <c r="AO30" s="546"/>
      <c r="AP30" s="546"/>
      <c r="AQ30" s="546"/>
      <c r="AR30" s="546"/>
      <c r="AS30" s="546"/>
      <c r="AT30" s="546"/>
      <c r="AU30" s="601"/>
      <c r="AV30" s="601"/>
      <c r="AW30" s="546"/>
      <c r="AX30" s="546"/>
      <c r="AY30" s="547"/>
      <c r="AZ30" s="547"/>
      <c r="BA30" s="547"/>
      <c r="BB30" s="547"/>
      <c r="BC30" s="547"/>
      <c r="BD30" s="547"/>
      <c r="BE30" s="41"/>
    </row>
    <row r="31" spans="1:57" ht="15.75" customHeight="1" x14ac:dyDescent="0.35">
      <c r="A31" s="642"/>
      <c r="B31" s="112">
        <v>22</v>
      </c>
      <c r="C31" s="604" t="s">
        <v>883</v>
      </c>
      <c r="D31" s="113"/>
      <c r="E31" s="850" t="s">
        <v>921</v>
      </c>
      <c r="F31" s="852" t="s">
        <v>3</v>
      </c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544"/>
      <c r="R31" s="544"/>
      <c r="S31" s="544"/>
      <c r="T31" s="544"/>
      <c r="U31" s="24"/>
      <c r="V31" s="544"/>
      <c r="W31" s="544"/>
      <c r="X31" s="544"/>
      <c r="Y31" s="544"/>
      <c r="Z31" s="544"/>
      <c r="AA31" s="545"/>
      <c r="AB31" s="545"/>
      <c r="AC31" s="545"/>
      <c r="AD31" s="545"/>
      <c r="AE31" s="545"/>
      <c r="AF31" s="545"/>
      <c r="AG31" s="545"/>
      <c r="AH31" s="545"/>
      <c r="AI31" s="545"/>
      <c r="AJ31" s="545"/>
      <c r="AK31" s="545"/>
      <c r="AL31" s="546"/>
      <c r="AM31" s="546"/>
      <c r="AN31" s="546"/>
      <c r="AO31" s="546"/>
      <c r="AP31" s="546"/>
      <c r="AQ31" s="546"/>
      <c r="AR31" s="546"/>
      <c r="AS31" s="546"/>
      <c r="AT31" s="546"/>
      <c r="AU31" s="601"/>
      <c r="AV31" s="601"/>
      <c r="AW31" s="546"/>
      <c r="AX31" s="546"/>
      <c r="AY31" s="547"/>
      <c r="AZ31" s="547"/>
      <c r="BA31" s="547"/>
      <c r="BB31" s="547"/>
      <c r="BC31" s="547"/>
      <c r="BD31" s="547"/>
      <c r="BE31" s="41"/>
    </row>
    <row r="32" spans="1:57" ht="15.75" customHeight="1" x14ac:dyDescent="0.35">
      <c r="A32" s="642"/>
      <c r="B32" s="112">
        <v>23</v>
      </c>
      <c r="C32" s="604" t="s">
        <v>884</v>
      </c>
      <c r="D32" s="113"/>
      <c r="E32" s="850" t="s">
        <v>922</v>
      </c>
      <c r="F32" s="852" t="s">
        <v>3</v>
      </c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24"/>
      <c r="V32" s="544"/>
      <c r="W32" s="544"/>
      <c r="X32" s="544"/>
      <c r="Y32" s="544"/>
      <c r="Z32" s="544"/>
      <c r="AA32" s="545"/>
      <c r="AB32" s="545"/>
      <c r="AC32" s="545"/>
      <c r="AD32" s="545"/>
      <c r="AE32" s="545"/>
      <c r="AF32" s="545"/>
      <c r="AG32" s="545"/>
      <c r="AH32" s="545"/>
      <c r="AI32" s="545"/>
      <c r="AJ32" s="545"/>
      <c r="AK32" s="545"/>
      <c r="AL32" s="546"/>
      <c r="AM32" s="546"/>
      <c r="AN32" s="546"/>
      <c r="AO32" s="546"/>
      <c r="AP32" s="546"/>
      <c r="AQ32" s="546"/>
      <c r="AR32" s="546"/>
      <c r="AS32" s="546"/>
      <c r="AT32" s="546"/>
      <c r="AU32" s="601"/>
      <c r="AV32" s="601"/>
      <c r="AW32" s="546"/>
      <c r="AX32" s="546"/>
      <c r="AY32" s="547"/>
      <c r="AZ32" s="547"/>
      <c r="BA32" s="547"/>
      <c r="BB32" s="547"/>
      <c r="BC32" s="547"/>
      <c r="BD32" s="547"/>
      <c r="BE32" s="41"/>
    </row>
    <row r="33" spans="1:57" ht="15.75" customHeight="1" x14ac:dyDescent="0.35">
      <c r="A33" s="642"/>
      <c r="B33" s="112">
        <v>24</v>
      </c>
      <c r="C33" s="604" t="s">
        <v>885</v>
      </c>
      <c r="D33" s="113"/>
      <c r="E33" s="850" t="s">
        <v>923</v>
      </c>
      <c r="F33" s="852" t="s">
        <v>3</v>
      </c>
      <c r="G33" s="544"/>
      <c r="H33" s="544"/>
      <c r="I33" s="544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24"/>
      <c r="V33" s="544"/>
      <c r="W33" s="544"/>
      <c r="X33" s="544"/>
      <c r="Y33" s="544"/>
      <c r="Z33" s="544"/>
      <c r="AA33" s="545"/>
      <c r="AB33" s="545"/>
      <c r="AC33" s="545"/>
      <c r="AD33" s="545"/>
      <c r="AE33" s="545"/>
      <c r="AF33" s="545"/>
      <c r="AG33" s="545"/>
      <c r="AH33" s="545"/>
      <c r="AI33" s="545"/>
      <c r="AJ33" s="545"/>
      <c r="AK33" s="545"/>
      <c r="AL33" s="546"/>
      <c r="AM33" s="546"/>
      <c r="AN33" s="546"/>
      <c r="AO33" s="546"/>
      <c r="AP33" s="546"/>
      <c r="AQ33" s="546"/>
      <c r="AR33" s="546"/>
      <c r="AS33" s="546"/>
      <c r="AT33" s="546"/>
      <c r="AU33" s="601"/>
      <c r="AV33" s="601"/>
      <c r="AW33" s="546"/>
      <c r="AX33" s="546"/>
      <c r="AY33" s="547"/>
      <c r="AZ33" s="547"/>
      <c r="BA33" s="547"/>
      <c r="BB33" s="547"/>
      <c r="BC33" s="547"/>
      <c r="BD33" s="547"/>
      <c r="BE33" s="41"/>
    </row>
    <row r="34" spans="1:57" ht="15.75" customHeight="1" x14ac:dyDescent="0.35">
      <c r="A34" s="642"/>
      <c r="B34" s="112">
        <v>25</v>
      </c>
      <c r="C34" s="604" t="s">
        <v>886</v>
      </c>
      <c r="D34" s="113"/>
      <c r="E34" s="850" t="s">
        <v>924</v>
      </c>
      <c r="F34" s="852" t="s">
        <v>4</v>
      </c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24"/>
      <c r="V34" s="544"/>
      <c r="W34" s="544"/>
      <c r="X34" s="544"/>
      <c r="Y34" s="544"/>
      <c r="Z34" s="544"/>
      <c r="AA34" s="545"/>
      <c r="AB34" s="545"/>
      <c r="AC34" s="545"/>
      <c r="AD34" s="545"/>
      <c r="AE34" s="545"/>
      <c r="AF34" s="545"/>
      <c r="AG34" s="545"/>
      <c r="AH34" s="545"/>
      <c r="AI34" s="545"/>
      <c r="AJ34" s="545"/>
      <c r="AK34" s="545"/>
      <c r="AL34" s="546"/>
      <c r="AM34" s="546"/>
      <c r="AN34" s="546"/>
      <c r="AO34" s="546"/>
      <c r="AP34" s="546"/>
      <c r="AQ34" s="546"/>
      <c r="AR34" s="546"/>
      <c r="AS34" s="546"/>
      <c r="AT34" s="546"/>
      <c r="AU34" s="601"/>
      <c r="AV34" s="601"/>
      <c r="AW34" s="546"/>
      <c r="AX34" s="546"/>
      <c r="AY34" s="547"/>
      <c r="AZ34" s="547"/>
      <c r="BA34" s="547"/>
      <c r="BB34" s="547"/>
      <c r="BC34" s="547"/>
      <c r="BD34" s="547"/>
      <c r="BE34" s="41"/>
    </row>
    <row r="35" spans="1:57" ht="15.75" customHeight="1" x14ac:dyDescent="0.35">
      <c r="A35" s="642"/>
      <c r="B35" s="112">
        <v>26</v>
      </c>
      <c r="C35" s="604" t="s">
        <v>887</v>
      </c>
      <c r="D35" s="113"/>
      <c r="E35" s="850" t="s">
        <v>925</v>
      </c>
      <c r="F35" s="852" t="s">
        <v>4</v>
      </c>
      <c r="G35" s="544"/>
      <c r="H35" s="544"/>
      <c r="I35" s="544"/>
      <c r="J35" s="544"/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24"/>
      <c r="V35" s="544"/>
      <c r="W35" s="544"/>
      <c r="X35" s="544"/>
      <c r="Y35" s="544"/>
      <c r="Z35" s="544"/>
      <c r="AA35" s="545"/>
      <c r="AB35" s="545"/>
      <c r="AC35" s="545"/>
      <c r="AD35" s="545"/>
      <c r="AE35" s="545"/>
      <c r="AF35" s="545"/>
      <c r="AG35" s="545"/>
      <c r="AH35" s="545"/>
      <c r="AI35" s="545"/>
      <c r="AJ35" s="545"/>
      <c r="AK35" s="545"/>
      <c r="AL35" s="546"/>
      <c r="AM35" s="546"/>
      <c r="AN35" s="546"/>
      <c r="AO35" s="546"/>
      <c r="AP35" s="546"/>
      <c r="AQ35" s="546"/>
      <c r="AR35" s="546"/>
      <c r="AS35" s="546"/>
      <c r="AT35" s="546"/>
      <c r="AU35" s="601"/>
      <c r="AV35" s="601"/>
      <c r="AW35" s="546"/>
      <c r="AX35" s="546"/>
      <c r="AY35" s="547"/>
      <c r="AZ35" s="547"/>
      <c r="BA35" s="547"/>
      <c r="BB35" s="547"/>
      <c r="BC35" s="547"/>
      <c r="BD35" s="547"/>
      <c r="BE35" s="41"/>
    </row>
    <row r="36" spans="1:57" ht="15.75" customHeight="1" x14ac:dyDescent="0.35">
      <c r="A36" s="642"/>
      <c r="B36" s="112">
        <v>27</v>
      </c>
      <c r="C36" s="604" t="s">
        <v>888</v>
      </c>
      <c r="D36" s="113"/>
      <c r="E36" s="850" t="s">
        <v>926</v>
      </c>
      <c r="F36" s="852" t="s">
        <v>3</v>
      </c>
      <c r="G36" s="544"/>
      <c r="H36" s="544"/>
      <c r="I36" s="544"/>
      <c r="J36" s="544"/>
      <c r="K36" s="544"/>
      <c r="L36" s="544"/>
      <c r="M36" s="544"/>
      <c r="N36" s="544"/>
      <c r="O36" s="544"/>
      <c r="P36" s="544"/>
      <c r="Q36" s="544"/>
      <c r="R36" s="544"/>
      <c r="S36" s="544"/>
      <c r="T36" s="544"/>
      <c r="U36" s="24"/>
      <c r="V36" s="544"/>
      <c r="W36" s="544"/>
      <c r="X36" s="544"/>
      <c r="Y36" s="544"/>
      <c r="Z36" s="544"/>
      <c r="AA36" s="545"/>
      <c r="AB36" s="545"/>
      <c r="AC36" s="545"/>
      <c r="AD36" s="545"/>
      <c r="AE36" s="545"/>
      <c r="AF36" s="545"/>
      <c r="AG36" s="545"/>
      <c r="AH36" s="545"/>
      <c r="AI36" s="545"/>
      <c r="AJ36" s="545"/>
      <c r="AK36" s="545"/>
      <c r="AL36" s="546"/>
      <c r="AM36" s="546"/>
      <c r="AN36" s="546"/>
      <c r="AO36" s="546"/>
      <c r="AP36" s="546"/>
      <c r="AQ36" s="546"/>
      <c r="AR36" s="546"/>
      <c r="AS36" s="546"/>
      <c r="AT36" s="546"/>
      <c r="AU36" s="601"/>
      <c r="AV36" s="601"/>
      <c r="AW36" s="546"/>
      <c r="AX36" s="546"/>
      <c r="AY36" s="547"/>
      <c r="AZ36" s="547"/>
      <c r="BA36" s="547"/>
      <c r="BB36" s="547"/>
      <c r="BC36" s="547"/>
      <c r="BD36" s="547"/>
      <c r="BE36" s="41"/>
    </row>
    <row r="37" spans="1:57" ht="15.75" customHeight="1" x14ac:dyDescent="0.35">
      <c r="A37" s="642"/>
      <c r="B37" s="112">
        <v>28</v>
      </c>
      <c r="C37" s="604" t="s">
        <v>889</v>
      </c>
      <c r="D37" s="113"/>
      <c r="E37" s="850" t="s">
        <v>927</v>
      </c>
      <c r="F37" s="852" t="s">
        <v>3</v>
      </c>
      <c r="G37" s="544"/>
      <c r="H37" s="544"/>
      <c r="I37" s="544"/>
      <c r="J37" s="544"/>
      <c r="K37" s="544"/>
      <c r="L37" s="544"/>
      <c r="M37" s="544"/>
      <c r="N37" s="544"/>
      <c r="O37" s="544"/>
      <c r="P37" s="544"/>
      <c r="Q37" s="544"/>
      <c r="R37" s="544"/>
      <c r="S37" s="544"/>
      <c r="T37" s="544"/>
      <c r="U37" s="24"/>
      <c r="V37" s="544"/>
      <c r="W37" s="544"/>
      <c r="X37" s="544"/>
      <c r="Y37" s="544"/>
      <c r="Z37" s="544"/>
      <c r="AA37" s="545"/>
      <c r="AB37" s="545"/>
      <c r="AC37" s="545"/>
      <c r="AD37" s="545"/>
      <c r="AE37" s="545"/>
      <c r="AF37" s="545"/>
      <c r="AG37" s="545"/>
      <c r="AH37" s="545"/>
      <c r="AI37" s="545"/>
      <c r="AJ37" s="545"/>
      <c r="AK37" s="545"/>
      <c r="AL37" s="546"/>
      <c r="AM37" s="546"/>
      <c r="AN37" s="546"/>
      <c r="AO37" s="546"/>
      <c r="AP37" s="546"/>
      <c r="AQ37" s="546"/>
      <c r="AR37" s="546"/>
      <c r="AS37" s="546"/>
      <c r="AT37" s="546"/>
      <c r="AU37" s="601"/>
      <c r="AV37" s="601"/>
      <c r="AW37" s="546"/>
      <c r="AX37" s="546"/>
      <c r="AY37" s="547"/>
      <c r="AZ37" s="547"/>
      <c r="BA37" s="547"/>
      <c r="BB37" s="547"/>
      <c r="BC37" s="547"/>
      <c r="BD37" s="547"/>
      <c r="BE37" s="41"/>
    </row>
    <row r="38" spans="1:57" ht="19.5" customHeight="1" x14ac:dyDescent="0.35">
      <c r="A38" s="643"/>
      <c r="B38" s="112">
        <v>29</v>
      </c>
      <c r="C38" s="604" t="s">
        <v>890</v>
      </c>
      <c r="D38" s="113"/>
      <c r="E38" s="850" t="s">
        <v>928</v>
      </c>
      <c r="F38" s="852" t="s">
        <v>3</v>
      </c>
      <c r="G38" s="544"/>
      <c r="H38" s="544"/>
      <c r="I38" s="544"/>
      <c r="J38" s="544"/>
      <c r="K38" s="544"/>
      <c r="L38" s="544"/>
      <c r="M38" s="544"/>
      <c r="N38" s="544"/>
      <c r="O38" s="544"/>
      <c r="P38" s="544"/>
      <c r="Q38" s="544"/>
      <c r="R38" s="544"/>
      <c r="S38" s="544"/>
      <c r="T38" s="544"/>
      <c r="U38" s="24"/>
      <c r="V38" s="544"/>
      <c r="W38" s="544"/>
      <c r="X38" s="544"/>
      <c r="Y38" s="544"/>
      <c r="Z38" s="544"/>
      <c r="AA38" s="545"/>
      <c r="AB38" s="545"/>
      <c r="AC38" s="545"/>
      <c r="AD38" s="545"/>
      <c r="AE38" s="545"/>
      <c r="AF38" s="545"/>
      <c r="AG38" s="545"/>
      <c r="AH38" s="545"/>
      <c r="AI38" s="545"/>
      <c r="AJ38" s="545"/>
      <c r="AK38" s="545"/>
      <c r="AL38" s="546"/>
      <c r="AM38" s="546"/>
      <c r="AN38" s="546"/>
      <c r="AO38" s="546"/>
      <c r="AP38" s="546"/>
      <c r="AQ38" s="546"/>
      <c r="AR38" s="546"/>
      <c r="AS38" s="546"/>
      <c r="AT38" s="546"/>
      <c r="AU38" s="592"/>
      <c r="AV38" s="592"/>
      <c r="AW38" s="546"/>
      <c r="AX38" s="546"/>
      <c r="AY38" s="547"/>
      <c r="AZ38" s="547"/>
      <c r="BA38" s="547"/>
      <c r="BB38" s="547"/>
      <c r="BC38" s="547"/>
      <c r="BD38" s="547"/>
      <c r="BE38" s="41"/>
    </row>
    <row r="39" spans="1:57" ht="19.5" customHeight="1" x14ac:dyDescent="0.35">
      <c r="A39" s="600"/>
      <c r="B39" s="112">
        <v>30</v>
      </c>
      <c r="C39" s="853" t="s">
        <v>936</v>
      </c>
      <c r="D39" s="113"/>
      <c r="E39" s="850" t="s">
        <v>929</v>
      </c>
      <c r="F39" s="852" t="s">
        <v>4</v>
      </c>
      <c r="G39" s="544"/>
      <c r="H39" s="544"/>
      <c r="I39" s="544"/>
      <c r="J39" s="544"/>
      <c r="K39" s="544"/>
      <c r="L39" s="544"/>
      <c r="M39" s="544"/>
      <c r="N39" s="544"/>
      <c r="O39" s="544"/>
      <c r="P39" s="544"/>
      <c r="Q39" s="544"/>
      <c r="R39" s="544"/>
      <c r="S39" s="544"/>
      <c r="T39" s="544"/>
      <c r="U39" s="24"/>
      <c r="V39" s="544"/>
      <c r="W39" s="544"/>
      <c r="X39" s="544"/>
      <c r="Y39" s="544"/>
      <c r="Z39" s="544"/>
      <c r="AA39" s="545"/>
      <c r="AB39" s="545"/>
      <c r="AC39" s="545"/>
      <c r="AD39" s="545"/>
      <c r="AE39" s="545"/>
      <c r="AF39" s="545"/>
      <c r="AG39" s="545"/>
      <c r="AH39" s="545"/>
      <c r="AI39" s="545"/>
      <c r="AJ39" s="545"/>
      <c r="AK39" s="545"/>
      <c r="AL39" s="546"/>
      <c r="AM39" s="546"/>
      <c r="AN39" s="546"/>
      <c r="AO39" s="546"/>
      <c r="AP39" s="546"/>
      <c r="AQ39" s="546"/>
      <c r="AR39" s="546"/>
      <c r="AS39" s="546"/>
      <c r="AT39" s="546"/>
      <c r="AU39" s="601"/>
      <c r="AV39" s="601"/>
      <c r="AW39" s="546"/>
      <c r="AX39" s="546"/>
      <c r="AY39" s="547"/>
      <c r="AZ39" s="547"/>
      <c r="BA39" s="547"/>
      <c r="BB39" s="547"/>
      <c r="BC39" s="547"/>
      <c r="BD39" s="547"/>
      <c r="BE39" s="41"/>
    </row>
    <row r="40" spans="1:57" ht="19.5" customHeight="1" x14ac:dyDescent="0.35">
      <c r="A40" s="600"/>
      <c r="B40" s="112">
        <v>31</v>
      </c>
      <c r="C40" s="853" t="s">
        <v>937</v>
      </c>
      <c r="D40" s="113"/>
      <c r="E40" s="850" t="s">
        <v>930</v>
      </c>
      <c r="F40" s="852" t="s">
        <v>3</v>
      </c>
      <c r="G40" s="544"/>
      <c r="H40" s="544"/>
      <c r="I40" s="544"/>
      <c r="J40" s="544"/>
      <c r="K40" s="544"/>
      <c r="L40" s="544"/>
      <c r="M40" s="544"/>
      <c r="N40" s="544"/>
      <c r="O40" s="544"/>
      <c r="P40" s="544"/>
      <c r="Q40" s="544"/>
      <c r="R40" s="544"/>
      <c r="S40" s="544"/>
      <c r="T40" s="544"/>
      <c r="U40" s="24"/>
      <c r="V40" s="544"/>
      <c r="W40" s="544"/>
      <c r="X40" s="544"/>
      <c r="Y40" s="544"/>
      <c r="Z40" s="544"/>
      <c r="AA40" s="545"/>
      <c r="AB40" s="545"/>
      <c r="AC40" s="545"/>
      <c r="AD40" s="545"/>
      <c r="AE40" s="545"/>
      <c r="AF40" s="545"/>
      <c r="AG40" s="545"/>
      <c r="AH40" s="545"/>
      <c r="AI40" s="545"/>
      <c r="AJ40" s="545"/>
      <c r="AK40" s="545"/>
      <c r="AL40" s="546"/>
      <c r="AM40" s="546"/>
      <c r="AN40" s="546"/>
      <c r="AO40" s="546"/>
      <c r="AP40" s="546"/>
      <c r="AQ40" s="546"/>
      <c r="AR40" s="546"/>
      <c r="AS40" s="546"/>
      <c r="AT40" s="546"/>
      <c r="AU40" s="601"/>
      <c r="AV40" s="601"/>
      <c r="AW40" s="546"/>
      <c r="AX40" s="546"/>
      <c r="AY40" s="547"/>
      <c r="AZ40" s="547"/>
      <c r="BA40" s="547"/>
      <c r="BB40" s="547"/>
      <c r="BC40" s="547"/>
      <c r="BD40" s="547"/>
      <c r="BE40" s="41"/>
    </row>
    <row r="41" spans="1:57" ht="19.5" customHeight="1" x14ac:dyDescent="0.35">
      <c r="A41" s="600"/>
      <c r="B41" s="112">
        <v>32</v>
      </c>
      <c r="C41" s="853" t="s">
        <v>938</v>
      </c>
      <c r="D41" s="113"/>
      <c r="E41" s="850" t="s">
        <v>931</v>
      </c>
      <c r="F41" s="852" t="s">
        <v>4</v>
      </c>
      <c r="G41" s="544"/>
      <c r="H41" s="544"/>
      <c r="I41" s="544"/>
      <c r="J41" s="544"/>
      <c r="K41" s="544"/>
      <c r="L41" s="544"/>
      <c r="M41" s="544"/>
      <c r="N41" s="544"/>
      <c r="O41" s="544"/>
      <c r="P41" s="544"/>
      <c r="Q41" s="544"/>
      <c r="R41" s="544"/>
      <c r="S41" s="544"/>
      <c r="T41" s="544"/>
      <c r="U41" s="24"/>
      <c r="V41" s="544"/>
      <c r="W41" s="544"/>
      <c r="X41" s="544"/>
      <c r="Y41" s="544"/>
      <c r="Z41" s="544"/>
      <c r="AA41" s="545"/>
      <c r="AB41" s="545"/>
      <c r="AC41" s="545"/>
      <c r="AD41" s="545"/>
      <c r="AE41" s="545"/>
      <c r="AF41" s="545"/>
      <c r="AG41" s="545"/>
      <c r="AH41" s="545"/>
      <c r="AI41" s="545"/>
      <c r="AJ41" s="545"/>
      <c r="AK41" s="545"/>
      <c r="AL41" s="546"/>
      <c r="AM41" s="546"/>
      <c r="AN41" s="546"/>
      <c r="AO41" s="546"/>
      <c r="AP41" s="546"/>
      <c r="AQ41" s="546"/>
      <c r="AR41" s="546"/>
      <c r="AS41" s="546"/>
      <c r="AT41" s="546"/>
      <c r="AU41" s="601"/>
      <c r="AV41" s="601"/>
      <c r="AW41" s="546"/>
      <c r="AX41" s="546"/>
      <c r="AY41" s="547"/>
      <c r="AZ41" s="547"/>
      <c r="BA41" s="547"/>
      <c r="BB41" s="547"/>
      <c r="BC41" s="547"/>
      <c r="BD41" s="547"/>
      <c r="BE41" s="41"/>
    </row>
    <row r="42" spans="1:57" ht="19.5" customHeight="1" x14ac:dyDescent="0.35">
      <c r="A42" s="600"/>
      <c r="B42" s="112">
        <v>33</v>
      </c>
      <c r="C42" s="853" t="s">
        <v>939</v>
      </c>
      <c r="D42" s="113"/>
      <c r="E42" s="850" t="s">
        <v>932</v>
      </c>
      <c r="F42" s="852" t="s">
        <v>3</v>
      </c>
      <c r="G42" s="544"/>
      <c r="H42" s="544"/>
      <c r="I42" s="544"/>
      <c r="J42" s="544"/>
      <c r="K42" s="544"/>
      <c r="L42" s="544"/>
      <c r="M42" s="544"/>
      <c r="N42" s="544"/>
      <c r="O42" s="544"/>
      <c r="P42" s="544"/>
      <c r="Q42" s="544"/>
      <c r="R42" s="544"/>
      <c r="S42" s="544"/>
      <c r="T42" s="544"/>
      <c r="U42" s="24"/>
      <c r="V42" s="544"/>
      <c r="W42" s="544"/>
      <c r="X42" s="544"/>
      <c r="Y42" s="544"/>
      <c r="Z42" s="544"/>
      <c r="AA42" s="545"/>
      <c r="AB42" s="545"/>
      <c r="AC42" s="545"/>
      <c r="AD42" s="545"/>
      <c r="AE42" s="545"/>
      <c r="AF42" s="545"/>
      <c r="AG42" s="545"/>
      <c r="AH42" s="545"/>
      <c r="AI42" s="545"/>
      <c r="AJ42" s="545"/>
      <c r="AK42" s="545"/>
      <c r="AL42" s="546"/>
      <c r="AM42" s="546"/>
      <c r="AN42" s="546"/>
      <c r="AO42" s="546"/>
      <c r="AP42" s="546"/>
      <c r="AQ42" s="546"/>
      <c r="AR42" s="546"/>
      <c r="AS42" s="546"/>
      <c r="AT42" s="546"/>
      <c r="AU42" s="601"/>
      <c r="AV42" s="601"/>
      <c r="AW42" s="546"/>
      <c r="AX42" s="546"/>
      <c r="AY42" s="547"/>
      <c r="AZ42" s="547"/>
      <c r="BA42" s="547"/>
      <c r="BB42" s="547"/>
      <c r="BC42" s="547"/>
      <c r="BD42" s="547"/>
      <c r="BE42" s="41"/>
    </row>
    <row r="43" spans="1:57" ht="19.5" customHeight="1" x14ac:dyDescent="0.35">
      <c r="A43" s="600"/>
      <c r="B43" s="112">
        <v>34</v>
      </c>
      <c r="C43" s="853" t="s">
        <v>940</v>
      </c>
      <c r="D43" s="113"/>
      <c r="E43" s="850" t="s">
        <v>933</v>
      </c>
      <c r="F43" s="852" t="s">
        <v>3</v>
      </c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24"/>
      <c r="V43" s="544"/>
      <c r="W43" s="544"/>
      <c r="X43" s="544"/>
      <c r="Y43" s="544"/>
      <c r="Z43" s="544"/>
      <c r="AA43" s="545"/>
      <c r="AB43" s="545"/>
      <c r="AC43" s="545"/>
      <c r="AD43" s="545"/>
      <c r="AE43" s="545"/>
      <c r="AF43" s="545"/>
      <c r="AG43" s="545"/>
      <c r="AH43" s="545"/>
      <c r="AI43" s="545"/>
      <c r="AJ43" s="545"/>
      <c r="AK43" s="545"/>
      <c r="AL43" s="546"/>
      <c r="AM43" s="546"/>
      <c r="AN43" s="546"/>
      <c r="AO43" s="546"/>
      <c r="AP43" s="546"/>
      <c r="AQ43" s="546"/>
      <c r="AR43" s="546"/>
      <c r="AS43" s="546"/>
      <c r="AT43" s="546"/>
      <c r="AU43" s="601"/>
      <c r="AV43" s="601"/>
      <c r="AW43" s="546"/>
      <c r="AX43" s="546"/>
      <c r="AY43" s="547"/>
      <c r="AZ43" s="547"/>
      <c r="BA43" s="547"/>
      <c r="BB43" s="547"/>
      <c r="BC43" s="547"/>
      <c r="BD43" s="547"/>
      <c r="BE43" s="41"/>
    </row>
    <row r="44" spans="1:57" ht="19.5" customHeight="1" x14ac:dyDescent="0.35">
      <c r="A44" s="600" t="s">
        <v>935</v>
      </c>
      <c r="B44" s="112">
        <v>1</v>
      </c>
      <c r="C44" s="853" t="s">
        <v>975</v>
      </c>
      <c r="D44" s="113"/>
      <c r="E44" s="854" t="s">
        <v>941</v>
      </c>
      <c r="F44" s="855" t="s">
        <v>4</v>
      </c>
      <c r="G44" s="544"/>
      <c r="H44" s="544"/>
      <c r="I44" s="544"/>
      <c r="J44" s="544"/>
      <c r="K44" s="544"/>
      <c r="L44" s="544"/>
      <c r="M44" s="544"/>
      <c r="N44" s="544"/>
      <c r="O44" s="544"/>
      <c r="P44" s="544"/>
      <c r="Q44" s="544"/>
      <c r="R44" s="544"/>
      <c r="S44" s="544"/>
      <c r="T44" s="544"/>
      <c r="U44" s="24"/>
      <c r="V44" s="544"/>
      <c r="W44" s="544"/>
      <c r="X44" s="544"/>
      <c r="Y44" s="544"/>
      <c r="Z44" s="544"/>
      <c r="AA44" s="545"/>
      <c r="AB44" s="545"/>
      <c r="AC44" s="545"/>
      <c r="AD44" s="545"/>
      <c r="AE44" s="545"/>
      <c r="AF44" s="545"/>
      <c r="AG44" s="545"/>
      <c r="AH44" s="545"/>
      <c r="AI44" s="545"/>
      <c r="AJ44" s="545"/>
      <c r="AK44" s="545"/>
      <c r="AL44" s="546"/>
      <c r="AM44" s="546"/>
      <c r="AN44" s="546"/>
      <c r="AO44" s="546"/>
      <c r="AP44" s="546"/>
      <c r="AQ44" s="546"/>
      <c r="AR44" s="546"/>
      <c r="AS44" s="546"/>
      <c r="AT44" s="546"/>
      <c r="AU44" s="601"/>
      <c r="AV44" s="601"/>
      <c r="AW44" s="546"/>
      <c r="AX44" s="546"/>
      <c r="AY44" s="547"/>
      <c r="AZ44" s="547"/>
      <c r="BA44" s="547"/>
      <c r="BB44" s="547"/>
      <c r="BC44" s="547"/>
      <c r="BD44" s="547"/>
      <c r="BE44" s="41"/>
    </row>
    <row r="45" spans="1:57" ht="19.5" customHeight="1" x14ac:dyDescent="0.35">
      <c r="A45" s="600"/>
      <c r="B45" s="112">
        <v>2</v>
      </c>
      <c r="C45" s="853" t="s">
        <v>976</v>
      </c>
      <c r="D45" s="113"/>
      <c r="E45" s="850" t="s">
        <v>942</v>
      </c>
      <c r="F45" s="852" t="s">
        <v>3</v>
      </c>
      <c r="G45" s="544"/>
      <c r="H45" s="544"/>
      <c r="I45" s="544"/>
      <c r="J45" s="544"/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24"/>
      <c r="V45" s="544"/>
      <c r="W45" s="544"/>
      <c r="X45" s="544"/>
      <c r="Y45" s="544"/>
      <c r="Z45" s="544"/>
      <c r="AA45" s="545"/>
      <c r="AB45" s="545"/>
      <c r="AC45" s="545"/>
      <c r="AD45" s="545"/>
      <c r="AE45" s="545"/>
      <c r="AF45" s="545"/>
      <c r="AG45" s="545"/>
      <c r="AH45" s="545"/>
      <c r="AI45" s="545"/>
      <c r="AJ45" s="545"/>
      <c r="AK45" s="545"/>
      <c r="AL45" s="546"/>
      <c r="AM45" s="546"/>
      <c r="AN45" s="546"/>
      <c r="AO45" s="546"/>
      <c r="AP45" s="546"/>
      <c r="AQ45" s="546"/>
      <c r="AR45" s="546"/>
      <c r="AS45" s="546"/>
      <c r="AT45" s="546"/>
      <c r="AU45" s="601"/>
      <c r="AV45" s="601"/>
      <c r="AW45" s="546"/>
      <c r="AX45" s="546"/>
      <c r="AY45" s="547"/>
      <c r="AZ45" s="547"/>
      <c r="BA45" s="547"/>
      <c r="BB45" s="547"/>
      <c r="BC45" s="547"/>
      <c r="BD45" s="547"/>
      <c r="BE45" s="41"/>
    </row>
    <row r="46" spans="1:57" ht="19.5" customHeight="1" x14ac:dyDescent="0.35">
      <c r="A46" s="600"/>
      <c r="B46" s="112">
        <v>3</v>
      </c>
      <c r="C46" s="853" t="s">
        <v>977</v>
      </c>
      <c r="D46" s="113"/>
      <c r="E46" s="850" t="s">
        <v>943</v>
      </c>
      <c r="F46" s="852" t="s">
        <v>3</v>
      </c>
      <c r="G46" s="544"/>
      <c r="H46" s="544"/>
      <c r="I46" s="544"/>
      <c r="J46" s="544"/>
      <c r="K46" s="544"/>
      <c r="L46" s="544"/>
      <c r="M46" s="544"/>
      <c r="N46" s="544"/>
      <c r="O46" s="544"/>
      <c r="P46" s="544"/>
      <c r="Q46" s="544"/>
      <c r="R46" s="544"/>
      <c r="S46" s="544"/>
      <c r="T46" s="544"/>
      <c r="U46" s="24"/>
      <c r="V46" s="544"/>
      <c r="W46" s="544"/>
      <c r="X46" s="544"/>
      <c r="Y46" s="544"/>
      <c r="Z46" s="544"/>
      <c r="AA46" s="545"/>
      <c r="AB46" s="545"/>
      <c r="AC46" s="545"/>
      <c r="AD46" s="545"/>
      <c r="AE46" s="545"/>
      <c r="AF46" s="545"/>
      <c r="AG46" s="545"/>
      <c r="AH46" s="545"/>
      <c r="AI46" s="545"/>
      <c r="AJ46" s="545"/>
      <c r="AK46" s="545"/>
      <c r="AL46" s="546"/>
      <c r="AM46" s="546"/>
      <c r="AN46" s="546"/>
      <c r="AO46" s="546"/>
      <c r="AP46" s="546"/>
      <c r="AQ46" s="546"/>
      <c r="AR46" s="546"/>
      <c r="AS46" s="546"/>
      <c r="AT46" s="546"/>
      <c r="AU46" s="601"/>
      <c r="AV46" s="601"/>
      <c r="AW46" s="546"/>
      <c r="AX46" s="546"/>
      <c r="AY46" s="547"/>
      <c r="AZ46" s="547"/>
      <c r="BA46" s="547"/>
      <c r="BB46" s="547"/>
      <c r="BC46" s="547"/>
      <c r="BD46" s="547"/>
      <c r="BE46" s="41"/>
    </row>
    <row r="47" spans="1:57" ht="19.5" customHeight="1" x14ac:dyDescent="0.35">
      <c r="A47" s="600"/>
      <c r="B47" s="112">
        <v>4</v>
      </c>
      <c r="C47" s="853" t="s">
        <v>978</v>
      </c>
      <c r="D47" s="113"/>
      <c r="E47" s="850" t="s">
        <v>944</v>
      </c>
      <c r="F47" s="852" t="s">
        <v>4</v>
      </c>
      <c r="G47" s="544"/>
      <c r="H47" s="544"/>
      <c r="I47" s="544"/>
      <c r="J47" s="544"/>
      <c r="K47" s="544"/>
      <c r="L47" s="544"/>
      <c r="M47" s="544"/>
      <c r="N47" s="544"/>
      <c r="O47" s="544"/>
      <c r="P47" s="544"/>
      <c r="Q47" s="544"/>
      <c r="R47" s="544"/>
      <c r="S47" s="544"/>
      <c r="T47" s="544"/>
      <c r="U47" s="24"/>
      <c r="V47" s="544"/>
      <c r="W47" s="544"/>
      <c r="X47" s="544"/>
      <c r="Y47" s="544"/>
      <c r="Z47" s="544"/>
      <c r="AA47" s="545"/>
      <c r="AB47" s="545"/>
      <c r="AC47" s="545"/>
      <c r="AD47" s="545"/>
      <c r="AE47" s="545"/>
      <c r="AF47" s="545"/>
      <c r="AG47" s="545"/>
      <c r="AH47" s="545"/>
      <c r="AI47" s="545"/>
      <c r="AJ47" s="545"/>
      <c r="AK47" s="545"/>
      <c r="AL47" s="546"/>
      <c r="AM47" s="546"/>
      <c r="AN47" s="546"/>
      <c r="AO47" s="546"/>
      <c r="AP47" s="546"/>
      <c r="AQ47" s="546"/>
      <c r="AR47" s="546"/>
      <c r="AS47" s="546"/>
      <c r="AT47" s="546"/>
      <c r="AU47" s="601"/>
      <c r="AV47" s="601"/>
      <c r="AW47" s="546"/>
      <c r="AX47" s="546"/>
      <c r="AY47" s="547"/>
      <c r="AZ47" s="547"/>
      <c r="BA47" s="547"/>
      <c r="BB47" s="547"/>
      <c r="BC47" s="547"/>
      <c r="BD47" s="547"/>
      <c r="BE47" s="41"/>
    </row>
    <row r="48" spans="1:57" ht="19.5" customHeight="1" x14ac:dyDescent="0.35">
      <c r="A48" s="600"/>
      <c r="B48" s="112">
        <v>5</v>
      </c>
      <c r="C48" s="853" t="s">
        <v>979</v>
      </c>
      <c r="D48" s="113"/>
      <c r="E48" s="850" t="s">
        <v>945</v>
      </c>
      <c r="F48" s="852" t="s">
        <v>3</v>
      </c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4"/>
      <c r="R48" s="544"/>
      <c r="S48" s="544"/>
      <c r="T48" s="544"/>
      <c r="U48" s="24"/>
      <c r="V48" s="544"/>
      <c r="W48" s="544"/>
      <c r="X48" s="544"/>
      <c r="Y48" s="544"/>
      <c r="Z48" s="544"/>
      <c r="AA48" s="545"/>
      <c r="AB48" s="545"/>
      <c r="AC48" s="545"/>
      <c r="AD48" s="545"/>
      <c r="AE48" s="545"/>
      <c r="AF48" s="545"/>
      <c r="AG48" s="545"/>
      <c r="AH48" s="545"/>
      <c r="AI48" s="545"/>
      <c r="AJ48" s="545"/>
      <c r="AK48" s="545"/>
      <c r="AL48" s="546"/>
      <c r="AM48" s="546"/>
      <c r="AN48" s="546"/>
      <c r="AO48" s="546"/>
      <c r="AP48" s="546"/>
      <c r="AQ48" s="546"/>
      <c r="AR48" s="546"/>
      <c r="AS48" s="546"/>
      <c r="AT48" s="546"/>
      <c r="AU48" s="601"/>
      <c r="AV48" s="601"/>
      <c r="AW48" s="546"/>
      <c r="AX48" s="546"/>
      <c r="AY48" s="547"/>
      <c r="AZ48" s="547"/>
      <c r="BA48" s="547"/>
      <c r="BB48" s="547"/>
      <c r="BC48" s="547"/>
      <c r="BD48" s="547"/>
      <c r="BE48" s="41"/>
    </row>
    <row r="49" spans="1:57" ht="19.5" customHeight="1" x14ac:dyDescent="0.35">
      <c r="A49" s="600"/>
      <c r="B49" s="112">
        <v>6</v>
      </c>
      <c r="C49" s="853" t="s">
        <v>980</v>
      </c>
      <c r="D49" s="113"/>
      <c r="E49" s="850" t="s">
        <v>946</v>
      </c>
      <c r="F49" s="852" t="s">
        <v>3</v>
      </c>
      <c r="G49" s="544"/>
      <c r="H49" s="544"/>
      <c r="I49" s="544"/>
      <c r="J49" s="544"/>
      <c r="K49" s="544"/>
      <c r="L49" s="544"/>
      <c r="M49" s="544"/>
      <c r="N49" s="544"/>
      <c r="O49" s="544"/>
      <c r="P49" s="544"/>
      <c r="Q49" s="544"/>
      <c r="R49" s="544"/>
      <c r="S49" s="544"/>
      <c r="T49" s="544"/>
      <c r="U49" s="24"/>
      <c r="V49" s="544"/>
      <c r="W49" s="544"/>
      <c r="X49" s="544"/>
      <c r="Y49" s="544"/>
      <c r="Z49" s="544"/>
      <c r="AA49" s="545"/>
      <c r="AB49" s="545"/>
      <c r="AC49" s="545"/>
      <c r="AD49" s="545"/>
      <c r="AE49" s="545"/>
      <c r="AF49" s="545"/>
      <c r="AG49" s="545"/>
      <c r="AH49" s="545"/>
      <c r="AI49" s="545"/>
      <c r="AJ49" s="545"/>
      <c r="AK49" s="545"/>
      <c r="AL49" s="546"/>
      <c r="AM49" s="546"/>
      <c r="AN49" s="546"/>
      <c r="AO49" s="546"/>
      <c r="AP49" s="546"/>
      <c r="AQ49" s="546"/>
      <c r="AR49" s="546"/>
      <c r="AS49" s="546"/>
      <c r="AT49" s="546"/>
      <c r="AU49" s="601"/>
      <c r="AV49" s="601"/>
      <c r="AW49" s="546"/>
      <c r="AX49" s="546"/>
      <c r="AY49" s="547"/>
      <c r="AZ49" s="547"/>
      <c r="BA49" s="547"/>
      <c r="BB49" s="547"/>
      <c r="BC49" s="547"/>
      <c r="BD49" s="547"/>
      <c r="BE49" s="41"/>
    </row>
    <row r="50" spans="1:57" ht="19.5" customHeight="1" x14ac:dyDescent="0.35">
      <c r="A50" s="600"/>
      <c r="B50" s="112">
        <v>7</v>
      </c>
      <c r="C50" s="853" t="s">
        <v>981</v>
      </c>
      <c r="D50" s="113"/>
      <c r="E50" s="850" t="s">
        <v>947</v>
      </c>
      <c r="F50" s="852" t="s">
        <v>3</v>
      </c>
      <c r="G50" s="544"/>
      <c r="H50" s="544"/>
      <c r="I50" s="544"/>
      <c r="J50" s="544"/>
      <c r="K50" s="544"/>
      <c r="L50" s="544"/>
      <c r="M50" s="544"/>
      <c r="N50" s="544"/>
      <c r="O50" s="544"/>
      <c r="P50" s="544"/>
      <c r="Q50" s="544"/>
      <c r="R50" s="544"/>
      <c r="S50" s="544"/>
      <c r="T50" s="544"/>
      <c r="U50" s="24"/>
      <c r="V50" s="544"/>
      <c r="W50" s="544"/>
      <c r="X50" s="544"/>
      <c r="Y50" s="544"/>
      <c r="Z50" s="544"/>
      <c r="AA50" s="545"/>
      <c r="AB50" s="545"/>
      <c r="AC50" s="545"/>
      <c r="AD50" s="545"/>
      <c r="AE50" s="545"/>
      <c r="AF50" s="545"/>
      <c r="AG50" s="545"/>
      <c r="AH50" s="545"/>
      <c r="AI50" s="545"/>
      <c r="AJ50" s="545"/>
      <c r="AK50" s="545"/>
      <c r="AL50" s="546"/>
      <c r="AM50" s="546"/>
      <c r="AN50" s="546"/>
      <c r="AO50" s="546"/>
      <c r="AP50" s="546"/>
      <c r="AQ50" s="546"/>
      <c r="AR50" s="546"/>
      <c r="AS50" s="546"/>
      <c r="AT50" s="546"/>
      <c r="AU50" s="601"/>
      <c r="AV50" s="601"/>
      <c r="AW50" s="546"/>
      <c r="AX50" s="546"/>
      <c r="AY50" s="547"/>
      <c r="AZ50" s="547"/>
      <c r="BA50" s="547"/>
      <c r="BB50" s="547"/>
      <c r="BC50" s="547"/>
      <c r="BD50" s="547"/>
      <c r="BE50" s="41"/>
    </row>
    <row r="51" spans="1:57" ht="19.5" customHeight="1" x14ac:dyDescent="0.35">
      <c r="A51" s="600"/>
      <c r="B51" s="112">
        <v>8</v>
      </c>
      <c r="C51" s="853" t="s">
        <v>982</v>
      </c>
      <c r="D51" s="113"/>
      <c r="E51" s="850" t="s">
        <v>948</v>
      </c>
      <c r="F51" s="852" t="s">
        <v>3</v>
      </c>
      <c r="G51" s="544"/>
      <c r="H51" s="544"/>
      <c r="I51" s="544"/>
      <c r="J51" s="544"/>
      <c r="K51" s="544"/>
      <c r="L51" s="544"/>
      <c r="M51" s="544"/>
      <c r="N51" s="544"/>
      <c r="O51" s="544"/>
      <c r="P51" s="544"/>
      <c r="Q51" s="544"/>
      <c r="R51" s="544"/>
      <c r="S51" s="544"/>
      <c r="T51" s="544"/>
      <c r="U51" s="24"/>
      <c r="V51" s="544"/>
      <c r="W51" s="544"/>
      <c r="X51" s="544"/>
      <c r="Y51" s="544"/>
      <c r="Z51" s="544"/>
      <c r="AA51" s="545"/>
      <c r="AB51" s="545"/>
      <c r="AC51" s="545"/>
      <c r="AD51" s="545"/>
      <c r="AE51" s="545"/>
      <c r="AF51" s="545"/>
      <c r="AG51" s="545"/>
      <c r="AH51" s="545"/>
      <c r="AI51" s="545"/>
      <c r="AJ51" s="545"/>
      <c r="AK51" s="545"/>
      <c r="AL51" s="546"/>
      <c r="AM51" s="546"/>
      <c r="AN51" s="546"/>
      <c r="AO51" s="546"/>
      <c r="AP51" s="546"/>
      <c r="AQ51" s="546"/>
      <c r="AR51" s="546"/>
      <c r="AS51" s="546"/>
      <c r="AT51" s="546"/>
      <c r="AU51" s="601"/>
      <c r="AV51" s="601"/>
      <c r="AW51" s="546"/>
      <c r="AX51" s="546"/>
      <c r="AY51" s="547"/>
      <c r="AZ51" s="547"/>
      <c r="BA51" s="547"/>
      <c r="BB51" s="547"/>
      <c r="BC51" s="547"/>
      <c r="BD51" s="547"/>
      <c r="BE51" s="41"/>
    </row>
    <row r="52" spans="1:57" ht="19.5" customHeight="1" x14ac:dyDescent="0.35">
      <c r="A52" s="600"/>
      <c r="B52" s="112">
        <v>9</v>
      </c>
      <c r="C52" s="853" t="s">
        <v>983</v>
      </c>
      <c r="D52" s="113"/>
      <c r="E52" s="850" t="s">
        <v>949</v>
      </c>
      <c r="F52" s="852" t="s">
        <v>3</v>
      </c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24"/>
      <c r="V52" s="544"/>
      <c r="W52" s="544"/>
      <c r="X52" s="544"/>
      <c r="Y52" s="544"/>
      <c r="Z52" s="544"/>
      <c r="AA52" s="545"/>
      <c r="AB52" s="545"/>
      <c r="AC52" s="545"/>
      <c r="AD52" s="545"/>
      <c r="AE52" s="545"/>
      <c r="AF52" s="545"/>
      <c r="AG52" s="545"/>
      <c r="AH52" s="545"/>
      <c r="AI52" s="545"/>
      <c r="AJ52" s="545"/>
      <c r="AK52" s="545"/>
      <c r="AL52" s="546"/>
      <c r="AM52" s="546"/>
      <c r="AN52" s="546"/>
      <c r="AO52" s="546"/>
      <c r="AP52" s="546"/>
      <c r="AQ52" s="546"/>
      <c r="AR52" s="546"/>
      <c r="AS52" s="546"/>
      <c r="AT52" s="546"/>
      <c r="AU52" s="601"/>
      <c r="AV52" s="601"/>
      <c r="AW52" s="546"/>
      <c r="AX52" s="546"/>
      <c r="AY52" s="547"/>
      <c r="AZ52" s="547"/>
      <c r="BA52" s="547"/>
      <c r="BB52" s="547"/>
      <c r="BC52" s="547"/>
      <c r="BD52" s="547"/>
      <c r="BE52" s="41"/>
    </row>
    <row r="53" spans="1:57" ht="19.5" customHeight="1" x14ac:dyDescent="0.35">
      <c r="A53" s="600"/>
      <c r="B53" s="112">
        <v>10</v>
      </c>
      <c r="C53" s="853" t="s">
        <v>984</v>
      </c>
      <c r="D53" s="113"/>
      <c r="E53" s="850" t="s">
        <v>950</v>
      </c>
      <c r="F53" s="852" t="s">
        <v>3</v>
      </c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24"/>
      <c r="V53" s="544"/>
      <c r="W53" s="544"/>
      <c r="X53" s="544"/>
      <c r="Y53" s="544"/>
      <c r="Z53" s="544"/>
      <c r="AA53" s="545"/>
      <c r="AB53" s="545"/>
      <c r="AC53" s="545"/>
      <c r="AD53" s="545"/>
      <c r="AE53" s="545"/>
      <c r="AF53" s="545"/>
      <c r="AG53" s="545"/>
      <c r="AH53" s="545"/>
      <c r="AI53" s="545"/>
      <c r="AJ53" s="545"/>
      <c r="AK53" s="545"/>
      <c r="AL53" s="546"/>
      <c r="AM53" s="546"/>
      <c r="AN53" s="546"/>
      <c r="AO53" s="546"/>
      <c r="AP53" s="546"/>
      <c r="AQ53" s="546"/>
      <c r="AR53" s="546"/>
      <c r="AS53" s="546"/>
      <c r="AT53" s="546"/>
      <c r="AU53" s="601"/>
      <c r="AV53" s="601"/>
      <c r="AW53" s="546"/>
      <c r="AX53" s="546"/>
      <c r="AY53" s="547"/>
      <c r="AZ53" s="547"/>
      <c r="BA53" s="547"/>
      <c r="BB53" s="547"/>
      <c r="BC53" s="547"/>
      <c r="BD53" s="547"/>
      <c r="BE53" s="41"/>
    </row>
    <row r="54" spans="1:57" ht="19.5" customHeight="1" x14ac:dyDescent="0.35">
      <c r="A54" s="600"/>
      <c r="B54" s="112">
        <v>11</v>
      </c>
      <c r="C54" s="853" t="s">
        <v>985</v>
      </c>
      <c r="D54" s="113"/>
      <c r="E54" s="850" t="s">
        <v>951</v>
      </c>
      <c r="F54" s="852" t="s">
        <v>4</v>
      </c>
      <c r="G54" s="544"/>
      <c r="H54" s="544"/>
      <c r="I54" s="544"/>
      <c r="J54" s="544"/>
      <c r="K54" s="544"/>
      <c r="L54" s="544"/>
      <c r="M54" s="544"/>
      <c r="N54" s="544"/>
      <c r="O54" s="544"/>
      <c r="P54" s="544"/>
      <c r="Q54" s="544"/>
      <c r="R54" s="544"/>
      <c r="S54" s="544"/>
      <c r="T54" s="544"/>
      <c r="U54" s="24"/>
      <c r="V54" s="544"/>
      <c r="W54" s="544"/>
      <c r="X54" s="544"/>
      <c r="Y54" s="544"/>
      <c r="Z54" s="544"/>
      <c r="AA54" s="545"/>
      <c r="AB54" s="545"/>
      <c r="AC54" s="545"/>
      <c r="AD54" s="545"/>
      <c r="AE54" s="545"/>
      <c r="AF54" s="545"/>
      <c r="AG54" s="545"/>
      <c r="AH54" s="545"/>
      <c r="AI54" s="545"/>
      <c r="AJ54" s="545"/>
      <c r="AK54" s="545"/>
      <c r="AL54" s="546"/>
      <c r="AM54" s="546"/>
      <c r="AN54" s="546"/>
      <c r="AO54" s="546"/>
      <c r="AP54" s="546"/>
      <c r="AQ54" s="546"/>
      <c r="AR54" s="546"/>
      <c r="AS54" s="546"/>
      <c r="AT54" s="546"/>
      <c r="AU54" s="601"/>
      <c r="AV54" s="601"/>
      <c r="AW54" s="546"/>
      <c r="AX54" s="546"/>
      <c r="AY54" s="547"/>
      <c r="AZ54" s="547"/>
      <c r="BA54" s="547"/>
      <c r="BB54" s="547"/>
      <c r="BC54" s="547"/>
      <c r="BD54" s="547"/>
      <c r="BE54" s="41"/>
    </row>
    <row r="55" spans="1:57" ht="19.5" customHeight="1" x14ac:dyDescent="0.35">
      <c r="A55" s="600"/>
      <c r="B55" s="112">
        <v>12</v>
      </c>
      <c r="C55" s="853" t="s">
        <v>986</v>
      </c>
      <c r="D55" s="113"/>
      <c r="E55" s="850" t="s">
        <v>952</v>
      </c>
      <c r="F55" s="852" t="s">
        <v>4</v>
      </c>
      <c r="G55" s="544"/>
      <c r="H55" s="544"/>
      <c r="I55" s="544"/>
      <c r="J55" s="544"/>
      <c r="K55" s="544"/>
      <c r="L55" s="544"/>
      <c r="M55" s="544"/>
      <c r="N55" s="544"/>
      <c r="O55" s="544"/>
      <c r="P55" s="544"/>
      <c r="Q55" s="544"/>
      <c r="R55" s="544"/>
      <c r="S55" s="544"/>
      <c r="T55" s="544"/>
      <c r="U55" s="24"/>
      <c r="V55" s="544"/>
      <c r="W55" s="544"/>
      <c r="X55" s="544"/>
      <c r="Y55" s="544"/>
      <c r="Z55" s="544"/>
      <c r="AA55" s="545"/>
      <c r="AB55" s="545"/>
      <c r="AC55" s="545"/>
      <c r="AD55" s="545"/>
      <c r="AE55" s="545"/>
      <c r="AF55" s="545"/>
      <c r="AG55" s="545"/>
      <c r="AH55" s="545"/>
      <c r="AI55" s="545"/>
      <c r="AJ55" s="545"/>
      <c r="AK55" s="545"/>
      <c r="AL55" s="546"/>
      <c r="AM55" s="546"/>
      <c r="AN55" s="546"/>
      <c r="AO55" s="546"/>
      <c r="AP55" s="546"/>
      <c r="AQ55" s="546"/>
      <c r="AR55" s="546"/>
      <c r="AS55" s="546"/>
      <c r="AT55" s="546"/>
      <c r="AU55" s="601"/>
      <c r="AV55" s="601"/>
      <c r="AW55" s="546"/>
      <c r="AX55" s="546"/>
      <c r="AY55" s="547"/>
      <c r="AZ55" s="547"/>
      <c r="BA55" s="547"/>
      <c r="BB55" s="547"/>
      <c r="BC55" s="547"/>
      <c r="BD55" s="547"/>
      <c r="BE55" s="41"/>
    </row>
    <row r="56" spans="1:57" ht="19.5" customHeight="1" x14ac:dyDescent="0.35">
      <c r="A56" s="600"/>
      <c r="B56" s="112">
        <v>13</v>
      </c>
      <c r="C56" s="853" t="s">
        <v>987</v>
      </c>
      <c r="D56" s="113"/>
      <c r="E56" s="850" t="s">
        <v>953</v>
      </c>
      <c r="F56" s="852" t="s">
        <v>4</v>
      </c>
      <c r="G56" s="544"/>
      <c r="H56" s="544"/>
      <c r="I56" s="544"/>
      <c r="J56" s="544"/>
      <c r="K56" s="544"/>
      <c r="L56" s="544"/>
      <c r="M56" s="544"/>
      <c r="N56" s="544"/>
      <c r="O56" s="544"/>
      <c r="P56" s="544"/>
      <c r="Q56" s="544"/>
      <c r="R56" s="544"/>
      <c r="S56" s="544"/>
      <c r="T56" s="544"/>
      <c r="U56" s="24"/>
      <c r="V56" s="544"/>
      <c r="W56" s="544"/>
      <c r="X56" s="544"/>
      <c r="Y56" s="544"/>
      <c r="Z56" s="544"/>
      <c r="AA56" s="545"/>
      <c r="AB56" s="545"/>
      <c r="AC56" s="545"/>
      <c r="AD56" s="545"/>
      <c r="AE56" s="545"/>
      <c r="AF56" s="545"/>
      <c r="AG56" s="545"/>
      <c r="AH56" s="545"/>
      <c r="AI56" s="545"/>
      <c r="AJ56" s="545"/>
      <c r="AK56" s="545"/>
      <c r="AL56" s="546"/>
      <c r="AM56" s="546"/>
      <c r="AN56" s="546"/>
      <c r="AO56" s="546"/>
      <c r="AP56" s="546"/>
      <c r="AQ56" s="546"/>
      <c r="AR56" s="546"/>
      <c r="AS56" s="546"/>
      <c r="AT56" s="546"/>
      <c r="AU56" s="601"/>
      <c r="AV56" s="601"/>
      <c r="AW56" s="546"/>
      <c r="AX56" s="546"/>
      <c r="AY56" s="547"/>
      <c r="AZ56" s="547"/>
      <c r="BA56" s="547"/>
      <c r="BB56" s="547"/>
      <c r="BC56" s="547"/>
      <c r="BD56" s="547"/>
      <c r="BE56" s="41"/>
    </row>
    <row r="57" spans="1:57" ht="19.5" customHeight="1" x14ac:dyDescent="0.35">
      <c r="A57" s="600"/>
      <c r="B57" s="112">
        <v>14</v>
      </c>
      <c r="C57" s="853" t="s">
        <v>988</v>
      </c>
      <c r="D57" s="113"/>
      <c r="E57" s="850" t="s">
        <v>954</v>
      </c>
      <c r="F57" s="852" t="s">
        <v>4</v>
      </c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544"/>
      <c r="T57" s="544"/>
      <c r="U57" s="24"/>
      <c r="V57" s="544"/>
      <c r="W57" s="544"/>
      <c r="X57" s="544"/>
      <c r="Y57" s="544"/>
      <c r="Z57" s="544"/>
      <c r="AA57" s="545"/>
      <c r="AB57" s="545"/>
      <c r="AC57" s="545"/>
      <c r="AD57" s="545"/>
      <c r="AE57" s="545"/>
      <c r="AF57" s="545"/>
      <c r="AG57" s="545"/>
      <c r="AH57" s="545"/>
      <c r="AI57" s="545"/>
      <c r="AJ57" s="545"/>
      <c r="AK57" s="545"/>
      <c r="AL57" s="546"/>
      <c r="AM57" s="546"/>
      <c r="AN57" s="546"/>
      <c r="AO57" s="546"/>
      <c r="AP57" s="546"/>
      <c r="AQ57" s="546"/>
      <c r="AR57" s="546"/>
      <c r="AS57" s="546"/>
      <c r="AT57" s="546"/>
      <c r="AU57" s="601"/>
      <c r="AV57" s="601"/>
      <c r="AW57" s="546"/>
      <c r="AX57" s="546"/>
      <c r="AY57" s="547"/>
      <c r="AZ57" s="547"/>
      <c r="BA57" s="547"/>
      <c r="BB57" s="547"/>
      <c r="BC57" s="547"/>
      <c r="BD57" s="547"/>
      <c r="BE57" s="41"/>
    </row>
    <row r="58" spans="1:57" ht="19.5" customHeight="1" x14ac:dyDescent="0.35">
      <c r="A58" s="600"/>
      <c r="B58" s="112">
        <v>15</v>
      </c>
      <c r="C58" s="853" t="s">
        <v>989</v>
      </c>
      <c r="D58" s="113"/>
      <c r="E58" s="850" t="s">
        <v>955</v>
      </c>
      <c r="F58" s="852" t="s">
        <v>4</v>
      </c>
      <c r="G58" s="544"/>
      <c r="H58" s="544"/>
      <c r="I58" s="544"/>
      <c r="J58" s="544"/>
      <c r="K58" s="544"/>
      <c r="L58" s="544"/>
      <c r="M58" s="544"/>
      <c r="N58" s="544"/>
      <c r="O58" s="544"/>
      <c r="P58" s="544"/>
      <c r="Q58" s="544"/>
      <c r="R58" s="544"/>
      <c r="S58" s="544"/>
      <c r="T58" s="544"/>
      <c r="U58" s="24"/>
      <c r="V58" s="544"/>
      <c r="W58" s="544"/>
      <c r="X58" s="544"/>
      <c r="Y58" s="544"/>
      <c r="Z58" s="544"/>
      <c r="AA58" s="545"/>
      <c r="AB58" s="545"/>
      <c r="AC58" s="545"/>
      <c r="AD58" s="545"/>
      <c r="AE58" s="545"/>
      <c r="AF58" s="545"/>
      <c r="AG58" s="545"/>
      <c r="AH58" s="545"/>
      <c r="AI58" s="545"/>
      <c r="AJ58" s="545"/>
      <c r="AK58" s="545"/>
      <c r="AL58" s="546"/>
      <c r="AM58" s="546"/>
      <c r="AN58" s="546"/>
      <c r="AO58" s="546"/>
      <c r="AP58" s="546"/>
      <c r="AQ58" s="546"/>
      <c r="AR58" s="546"/>
      <c r="AS58" s="546"/>
      <c r="AT58" s="546"/>
      <c r="AU58" s="601"/>
      <c r="AV58" s="601"/>
      <c r="AW58" s="546"/>
      <c r="AX58" s="546"/>
      <c r="AY58" s="547"/>
      <c r="AZ58" s="547"/>
      <c r="BA58" s="547"/>
      <c r="BB58" s="547"/>
      <c r="BC58" s="547"/>
      <c r="BD58" s="547"/>
      <c r="BE58" s="41"/>
    </row>
    <row r="59" spans="1:57" ht="19.5" customHeight="1" x14ac:dyDescent="0.35">
      <c r="A59" s="600"/>
      <c r="B59" s="112">
        <v>16</v>
      </c>
      <c r="C59" s="853" t="s">
        <v>990</v>
      </c>
      <c r="D59" s="113"/>
      <c r="E59" s="850" t="s">
        <v>956</v>
      </c>
      <c r="F59" s="852" t="s">
        <v>4</v>
      </c>
      <c r="G59" s="544"/>
      <c r="H59" s="544"/>
      <c r="I59" s="544"/>
      <c r="J59" s="544"/>
      <c r="K59" s="544"/>
      <c r="L59" s="544"/>
      <c r="M59" s="544"/>
      <c r="N59" s="544"/>
      <c r="O59" s="544"/>
      <c r="P59" s="544"/>
      <c r="Q59" s="544"/>
      <c r="R59" s="544"/>
      <c r="S59" s="544"/>
      <c r="T59" s="544"/>
      <c r="U59" s="24"/>
      <c r="V59" s="544"/>
      <c r="W59" s="544"/>
      <c r="X59" s="544"/>
      <c r="Y59" s="544"/>
      <c r="Z59" s="544"/>
      <c r="AA59" s="545"/>
      <c r="AB59" s="545"/>
      <c r="AC59" s="545"/>
      <c r="AD59" s="545"/>
      <c r="AE59" s="545"/>
      <c r="AF59" s="545"/>
      <c r="AG59" s="545"/>
      <c r="AH59" s="545"/>
      <c r="AI59" s="545"/>
      <c r="AJ59" s="545"/>
      <c r="AK59" s="545"/>
      <c r="AL59" s="546"/>
      <c r="AM59" s="546"/>
      <c r="AN59" s="546"/>
      <c r="AO59" s="546"/>
      <c r="AP59" s="546"/>
      <c r="AQ59" s="546"/>
      <c r="AR59" s="546"/>
      <c r="AS59" s="546"/>
      <c r="AT59" s="546"/>
      <c r="AU59" s="601"/>
      <c r="AV59" s="601"/>
      <c r="AW59" s="546"/>
      <c r="AX59" s="546"/>
      <c r="AY59" s="547"/>
      <c r="AZ59" s="547"/>
      <c r="BA59" s="547"/>
      <c r="BB59" s="547"/>
      <c r="BC59" s="547"/>
      <c r="BD59" s="547"/>
      <c r="BE59" s="41"/>
    </row>
    <row r="60" spans="1:57" ht="19.5" customHeight="1" x14ac:dyDescent="0.35">
      <c r="A60" s="600"/>
      <c r="B60" s="112">
        <v>17</v>
      </c>
      <c r="C60" s="853" t="s">
        <v>991</v>
      </c>
      <c r="D60" s="113"/>
      <c r="E60" s="850" t="s">
        <v>957</v>
      </c>
      <c r="F60" s="852" t="s">
        <v>3</v>
      </c>
      <c r="G60" s="544"/>
      <c r="H60" s="544"/>
      <c r="I60" s="544"/>
      <c r="J60" s="544"/>
      <c r="K60" s="544"/>
      <c r="L60" s="544"/>
      <c r="M60" s="544"/>
      <c r="N60" s="544"/>
      <c r="O60" s="544"/>
      <c r="P60" s="544"/>
      <c r="Q60" s="544"/>
      <c r="R60" s="544"/>
      <c r="S60" s="544"/>
      <c r="T60" s="544"/>
      <c r="U60" s="24"/>
      <c r="V60" s="544"/>
      <c r="W60" s="544"/>
      <c r="X60" s="544"/>
      <c r="Y60" s="544"/>
      <c r="Z60" s="544"/>
      <c r="AA60" s="545"/>
      <c r="AB60" s="545"/>
      <c r="AC60" s="545"/>
      <c r="AD60" s="545"/>
      <c r="AE60" s="545"/>
      <c r="AF60" s="545"/>
      <c r="AG60" s="545"/>
      <c r="AH60" s="545"/>
      <c r="AI60" s="545"/>
      <c r="AJ60" s="545"/>
      <c r="AK60" s="545"/>
      <c r="AL60" s="546"/>
      <c r="AM60" s="546"/>
      <c r="AN60" s="546"/>
      <c r="AO60" s="546"/>
      <c r="AP60" s="546"/>
      <c r="AQ60" s="546"/>
      <c r="AR60" s="546"/>
      <c r="AS60" s="546"/>
      <c r="AT60" s="546"/>
      <c r="AU60" s="601"/>
      <c r="AV60" s="601"/>
      <c r="AW60" s="546"/>
      <c r="AX60" s="546"/>
      <c r="AY60" s="547"/>
      <c r="AZ60" s="547"/>
      <c r="BA60" s="547"/>
      <c r="BB60" s="547"/>
      <c r="BC60" s="547"/>
      <c r="BD60" s="547"/>
      <c r="BE60" s="41"/>
    </row>
    <row r="61" spans="1:57" ht="19.5" customHeight="1" x14ac:dyDescent="0.35">
      <c r="A61" s="600"/>
      <c r="B61" s="112">
        <v>18</v>
      </c>
      <c r="C61" s="853" t="s">
        <v>992</v>
      </c>
      <c r="D61" s="113"/>
      <c r="E61" s="850" t="s">
        <v>958</v>
      </c>
      <c r="F61" s="852" t="s">
        <v>4</v>
      </c>
      <c r="G61" s="544"/>
      <c r="H61" s="544"/>
      <c r="I61" s="544"/>
      <c r="J61" s="544"/>
      <c r="K61" s="544"/>
      <c r="L61" s="544"/>
      <c r="M61" s="544"/>
      <c r="N61" s="544"/>
      <c r="O61" s="544"/>
      <c r="P61" s="544"/>
      <c r="Q61" s="544"/>
      <c r="R61" s="544"/>
      <c r="S61" s="544"/>
      <c r="T61" s="544"/>
      <c r="U61" s="24"/>
      <c r="V61" s="544"/>
      <c r="W61" s="544"/>
      <c r="X61" s="544"/>
      <c r="Y61" s="544"/>
      <c r="Z61" s="544"/>
      <c r="AA61" s="545"/>
      <c r="AB61" s="545"/>
      <c r="AC61" s="545"/>
      <c r="AD61" s="545"/>
      <c r="AE61" s="545"/>
      <c r="AF61" s="545"/>
      <c r="AG61" s="545"/>
      <c r="AH61" s="545"/>
      <c r="AI61" s="545"/>
      <c r="AJ61" s="545"/>
      <c r="AK61" s="545"/>
      <c r="AL61" s="546"/>
      <c r="AM61" s="546"/>
      <c r="AN61" s="546"/>
      <c r="AO61" s="546"/>
      <c r="AP61" s="546"/>
      <c r="AQ61" s="546"/>
      <c r="AR61" s="546"/>
      <c r="AS61" s="546"/>
      <c r="AT61" s="546"/>
      <c r="AU61" s="601"/>
      <c r="AV61" s="601"/>
      <c r="AW61" s="546"/>
      <c r="AX61" s="546"/>
      <c r="AY61" s="547"/>
      <c r="AZ61" s="547"/>
      <c r="BA61" s="547"/>
      <c r="BB61" s="547"/>
      <c r="BC61" s="547"/>
      <c r="BD61" s="547"/>
      <c r="BE61" s="41"/>
    </row>
    <row r="62" spans="1:57" ht="19.5" customHeight="1" x14ac:dyDescent="0.35">
      <c r="A62" s="600"/>
      <c r="B62" s="112">
        <v>19</v>
      </c>
      <c r="C62" s="853" t="s">
        <v>993</v>
      </c>
      <c r="D62" s="113"/>
      <c r="E62" s="850" t="s">
        <v>959</v>
      </c>
      <c r="F62" s="852" t="s">
        <v>4</v>
      </c>
      <c r="G62" s="544"/>
      <c r="H62" s="544"/>
      <c r="I62" s="544"/>
      <c r="J62" s="544"/>
      <c r="K62" s="544"/>
      <c r="L62" s="544"/>
      <c r="M62" s="544"/>
      <c r="N62" s="544"/>
      <c r="O62" s="544"/>
      <c r="P62" s="544"/>
      <c r="Q62" s="544"/>
      <c r="R62" s="544"/>
      <c r="S62" s="544"/>
      <c r="T62" s="544"/>
      <c r="U62" s="24"/>
      <c r="V62" s="544"/>
      <c r="W62" s="544"/>
      <c r="X62" s="544"/>
      <c r="Y62" s="544"/>
      <c r="Z62" s="544"/>
      <c r="AA62" s="545"/>
      <c r="AB62" s="545"/>
      <c r="AC62" s="545"/>
      <c r="AD62" s="545"/>
      <c r="AE62" s="545"/>
      <c r="AF62" s="545"/>
      <c r="AG62" s="545"/>
      <c r="AH62" s="545"/>
      <c r="AI62" s="545"/>
      <c r="AJ62" s="545"/>
      <c r="AK62" s="545"/>
      <c r="AL62" s="546"/>
      <c r="AM62" s="546"/>
      <c r="AN62" s="546"/>
      <c r="AO62" s="546"/>
      <c r="AP62" s="546"/>
      <c r="AQ62" s="546"/>
      <c r="AR62" s="546"/>
      <c r="AS62" s="546"/>
      <c r="AT62" s="546"/>
      <c r="AU62" s="601"/>
      <c r="AV62" s="601"/>
      <c r="AW62" s="546"/>
      <c r="AX62" s="546"/>
      <c r="AY62" s="547"/>
      <c r="AZ62" s="547"/>
      <c r="BA62" s="547"/>
      <c r="BB62" s="547"/>
      <c r="BC62" s="547"/>
      <c r="BD62" s="547"/>
      <c r="BE62" s="41"/>
    </row>
    <row r="63" spans="1:57" ht="19.5" customHeight="1" x14ac:dyDescent="0.35">
      <c r="A63" s="600"/>
      <c r="B63" s="112">
        <v>20</v>
      </c>
      <c r="C63" s="853" t="s">
        <v>994</v>
      </c>
      <c r="D63" s="113"/>
      <c r="E63" s="850" t="s">
        <v>960</v>
      </c>
      <c r="F63" s="852" t="s">
        <v>4</v>
      </c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24"/>
      <c r="V63" s="544"/>
      <c r="W63" s="544"/>
      <c r="X63" s="544"/>
      <c r="Y63" s="544"/>
      <c r="Z63" s="544"/>
      <c r="AA63" s="545"/>
      <c r="AB63" s="545"/>
      <c r="AC63" s="545"/>
      <c r="AD63" s="545"/>
      <c r="AE63" s="545"/>
      <c r="AF63" s="545"/>
      <c r="AG63" s="545"/>
      <c r="AH63" s="545"/>
      <c r="AI63" s="545"/>
      <c r="AJ63" s="545"/>
      <c r="AK63" s="545"/>
      <c r="AL63" s="546"/>
      <c r="AM63" s="546"/>
      <c r="AN63" s="546"/>
      <c r="AO63" s="546"/>
      <c r="AP63" s="546"/>
      <c r="AQ63" s="546"/>
      <c r="AR63" s="546"/>
      <c r="AS63" s="546"/>
      <c r="AT63" s="546"/>
      <c r="AU63" s="601"/>
      <c r="AV63" s="601"/>
      <c r="AW63" s="546"/>
      <c r="AX63" s="546"/>
      <c r="AY63" s="547"/>
      <c r="AZ63" s="547"/>
      <c r="BA63" s="547"/>
      <c r="BB63" s="547"/>
      <c r="BC63" s="547"/>
      <c r="BD63" s="547"/>
      <c r="BE63" s="41"/>
    </row>
    <row r="64" spans="1:57" ht="19.5" customHeight="1" x14ac:dyDescent="0.35">
      <c r="A64" s="600"/>
      <c r="B64" s="112">
        <v>21</v>
      </c>
      <c r="C64" s="853" t="s">
        <v>995</v>
      </c>
      <c r="D64" s="113"/>
      <c r="E64" s="850" t="s">
        <v>961</v>
      </c>
      <c r="F64" s="852" t="s">
        <v>3</v>
      </c>
      <c r="G64" s="544"/>
      <c r="H64" s="544"/>
      <c r="I64" s="544"/>
      <c r="J64" s="544"/>
      <c r="K64" s="544"/>
      <c r="L64" s="544"/>
      <c r="M64" s="544"/>
      <c r="N64" s="544"/>
      <c r="O64" s="544"/>
      <c r="P64" s="544"/>
      <c r="Q64" s="544"/>
      <c r="R64" s="544"/>
      <c r="S64" s="544"/>
      <c r="T64" s="544"/>
      <c r="U64" s="24"/>
      <c r="V64" s="544"/>
      <c r="W64" s="544"/>
      <c r="X64" s="544"/>
      <c r="Y64" s="544"/>
      <c r="Z64" s="544"/>
      <c r="AA64" s="545"/>
      <c r="AB64" s="545"/>
      <c r="AC64" s="545"/>
      <c r="AD64" s="545"/>
      <c r="AE64" s="545"/>
      <c r="AF64" s="545"/>
      <c r="AG64" s="545"/>
      <c r="AH64" s="545"/>
      <c r="AI64" s="545"/>
      <c r="AJ64" s="545"/>
      <c r="AK64" s="545"/>
      <c r="AL64" s="546"/>
      <c r="AM64" s="546"/>
      <c r="AN64" s="546"/>
      <c r="AO64" s="546"/>
      <c r="AP64" s="546"/>
      <c r="AQ64" s="546"/>
      <c r="AR64" s="546"/>
      <c r="AS64" s="546"/>
      <c r="AT64" s="546"/>
      <c r="AU64" s="601"/>
      <c r="AV64" s="601"/>
      <c r="AW64" s="546"/>
      <c r="AX64" s="546"/>
      <c r="AY64" s="547"/>
      <c r="AZ64" s="547"/>
      <c r="BA64" s="547"/>
      <c r="BB64" s="547"/>
      <c r="BC64" s="547"/>
      <c r="BD64" s="547"/>
      <c r="BE64" s="41"/>
    </row>
    <row r="65" spans="1:57" ht="19.5" customHeight="1" x14ac:dyDescent="0.35">
      <c r="A65" s="600"/>
      <c r="B65" s="112">
        <v>22</v>
      </c>
      <c r="C65" s="853" t="s">
        <v>996</v>
      </c>
      <c r="D65" s="113"/>
      <c r="E65" s="850" t="s">
        <v>962</v>
      </c>
      <c r="F65" s="852" t="s">
        <v>3</v>
      </c>
      <c r="G65" s="544"/>
      <c r="H65" s="544"/>
      <c r="I65" s="544"/>
      <c r="J65" s="544"/>
      <c r="K65" s="544"/>
      <c r="L65" s="544"/>
      <c r="M65" s="544"/>
      <c r="N65" s="544"/>
      <c r="O65" s="544"/>
      <c r="P65" s="544"/>
      <c r="Q65" s="544"/>
      <c r="R65" s="544"/>
      <c r="S65" s="544"/>
      <c r="T65" s="544"/>
      <c r="U65" s="24"/>
      <c r="V65" s="544"/>
      <c r="W65" s="544"/>
      <c r="X65" s="544"/>
      <c r="Y65" s="544"/>
      <c r="Z65" s="544"/>
      <c r="AA65" s="545"/>
      <c r="AB65" s="545"/>
      <c r="AC65" s="545"/>
      <c r="AD65" s="545"/>
      <c r="AE65" s="545"/>
      <c r="AF65" s="545"/>
      <c r="AG65" s="545"/>
      <c r="AH65" s="545"/>
      <c r="AI65" s="545"/>
      <c r="AJ65" s="545"/>
      <c r="AK65" s="545"/>
      <c r="AL65" s="546"/>
      <c r="AM65" s="546"/>
      <c r="AN65" s="546"/>
      <c r="AO65" s="546"/>
      <c r="AP65" s="546"/>
      <c r="AQ65" s="546"/>
      <c r="AR65" s="546"/>
      <c r="AS65" s="546"/>
      <c r="AT65" s="546"/>
      <c r="AU65" s="601"/>
      <c r="AV65" s="601"/>
      <c r="AW65" s="546"/>
      <c r="AX65" s="546"/>
      <c r="AY65" s="547"/>
      <c r="AZ65" s="547"/>
      <c r="BA65" s="547"/>
      <c r="BB65" s="547"/>
      <c r="BC65" s="547"/>
      <c r="BD65" s="547"/>
      <c r="BE65" s="41"/>
    </row>
    <row r="66" spans="1:57" ht="19.5" customHeight="1" x14ac:dyDescent="0.35">
      <c r="A66" s="600"/>
      <c r="B66" s="112">
        <v>23</v>
      </c>
      <c r="C66" s="853" t="s">
        <v>997</v>
      </c>
      <c r="D66" s="113"/>
      <c r="E66" s="850" t="s">
        <v>963</v>
      </c>
      <c r="F66" s="852" t="s">
        <v>3</v>
      </c>
      <c r="G66" s="544"/>
      <c r="H66" s="544"/>
      <c r="I66" s="544"/>
      <c r="J66" s="544"/>
      <c r="K66" s="544"/>
      <c r="L66" s="544"/>
      <c r="M66" s="544"/>
      <c r="N66" s="544"/>
      <c r="O66" s="544"/>
      <c r="P66" s="544"/>
      <c r="Q66" s="544"/>
      <c r="R66" s="544"/>
      <c r="S66" s="544"/>
      <c r="T66" s="544"/>
      <c r="U66" s="24"/>
      <c r="V66" s="544"/>
      <c r="W66" s="544"/>
      <c r="X66" s="544"/>
      <c r="Y66" s="544"/>
      <c r="Z66" s="544"/>
      <c r="AA66" s="545"/>
      <c r="AB66" s="545"/>
      <c r="AC66" s="545"/>
      <c r="AD66" s="545"/>
      <c r="AE66" s="545"/>
      <c r="AF66" s="545"/>
      <c r="AG66" s="545"/>
      <c r="AH66" s="545"/>
      <c r="AI66" s="545"/>
      <c r="AJ66" s="545"/>
      <c r="AK66" s="545"/>
      <c r="AL66" s="546"/>
      <c r="AM66" s="546"/>
      <c r="AN66" s="546"/>
      <c r="AO66" s="546"/>
      <c r="AP66" s="546"/>
      <c r="AQ66" s="546"/>
      <c r="AR66" s="546"/>
      <c r="AS66" s="546"/>
      <c r="AT66" s="546"/>
      <c r="AU66" s="601"/>
      <c r="AV66" s="601"/>
      <c r="AW66" s="546"/>
      <c r="AX66" s="546"/>
      <c r="AY66" s="547"/>
      <c r="AZ66" s="547"/>
      <c r="BA66" s="547"/>
      <c r="BB66" s="547"/>
      <c r="BC66" s="547"/>
      <c r="BD66" s="547"/>
      <c r="BE66" s="41"/>
    </row>
    <row r="67" spans="1:57" ht="19.5" customHeight="1" x14ac:dyDescent="0.35">
      <c r="A67" s="600"/>
      <c r="B67" s="112">
        <v>24</v>
      </c>
      <c r="C67" s="853" t="s">
        <v>998</v>
      </c>
      <c r="D67" s="113"/>
      <c r="E67" s="850" t="s">
        <v>964</v>
      </c>
      <c r="F67" s="852" t="s">
        <v>4</v>
      </c>
      <c r="G67" s="544"/>
      <c r="H67" s="544"/>
      <c r="I67" s="544"/>
      <c r="J67" s="544"/>
      <c r="K67" s="544"/>
      <c r="L67" s="544"/>
      <c r="M67" s="544"/>
      <c r="N67" s="544"/>
      <c r="O67" s="544"/>
      <c r="P67" s="544"/>
      <c r="Q67" s="544"/>
      <c r="R67" s="544"/>
      <c r="S67" s="544"/>
      <c r="T67" s="544"/>
      <c r="U67" s="24"/>
      <c r="V67" s="544"/>
      <c r="W67" s="544"/>
      <c r="X67" s="544"/>
      <c r="Y67" s="544"/>
      <c r="Z67" s="544"/>
      <c r="AA67" s="545"/>
      <c r="AB67" s="545"/>
      <c r="AC67" s="545"/>
      <c r="AD67" s="545"/>
      <c r="AE67" s="545"/>
      <c r="AF67" s="545"/>
      <c r="AG67" s="545"/>
      <c r="AH67" s="545"/>
      <c r="AI67" s="545"/>
      <c r="AJ67" s="545"/>
      <c r="AK67" s="545"/>
      <c r="AL67" s="546"/>
      <c r="AM67" s="546"/>
      <c r="AN67" s="546"/>
      <c r="AO67" s="546"/>
      <c r="AP67" s="546"/>
      <c r="AQ67" s="546"/>
      <c r="AR67" s="546"/>
      <c r="AS67" s="546"/>
      <c r="AT67" s="546"/>
      <c r="AU67" s="601"/>
      <c r="AV67" s="601"/>
      <c r="AW67" s="546"/>
      <c r="AX67" s="546"/>
      <c r="AY67" s="547"/>
      <c r="AZ67" s="547"/>
      <c r="BA67" s="547"/>
      <c r="BB67" s="547"/>
      <c r="BC67" s="547"/>
      <c r="BD67" s="547"/>
      <c r="BE67" s="41"/>
    </row>
    <row r="68" spans="1:57" ht="19.5" customHeight="1" x14ac:dyDescent="0.35">
      <c r="A68" s="600"/>
      <c r="B68" s="112">
        <v>25</v>
      </c>
      <c r="C68" s="853" t="s">
        <v>999</v>
      </c>
      <c r="D68" s="113"/>
      <c r="E68" s="850" t="s">
        <v>965</v>
      </c>
      <c r="F68" s="852" t="s">
        <v>3</v>
      </c>
      <c r="G68" s="544"/>
      <c r="H68" s="544"/>
      <c r="I68" s="544"/>
      <c r="J68" s="544"/>
      <c r="K68" s="544"/>
      <c r="L68" s="544"/>
      <c r="M68" s="544"/>
      <c r="N68" s="544"/>
      <c r="O68" s="544"/>
      <c r="P68" s="544"/>
      <c r="Q68" s="544"/>
      <c r="R68" s="544"/>
      <c r="S68" s="544"/>
      <c r="T68" s="544"/>
      <c r="U68" s="24"/>
      <c r="V68" s="544"/>
      <c r="W68" s="544"/>
      <c r="X68" s="544"/>
      <c r="Y68" s="544"/>
      <c r="Z68" s="544"/>
      <c r="AA68" s="545"/>
      <c r="AB68" s="545"/>
      <c r="AC68" s="545"/>
      <c r="AD68" s="545"/>
      <c r="AE68" s="545"/>
      <c r="AF68" s="545"/>
      <c r="AG68" s="545"/>
      <c r="AH68" s="545"/>
      <c r="AI68" s="545"/>
      <c r="AJ68" s="545"/>
      <c r="AK68" s="545"/>
      <c r="AL68" s="546"/>
      <c r="AM68" s="546"/>
      <c r="AN68" s="546"/>
      <c r="AO68" s="546"/>
      <c r="AP68" s="546"/>
      <c r="AQ68" s="546"/>
      <c r="AR68" s="546"/>
      <c r="AS68" s="546"/>
      <c r="AT68" s="546"/>
      <c r="AU68" s="601"/>
      <c r="AV68" s="601"/>
      <c r="AW68" s="546"/>
      <c r="AX68" s="546"/>
      <c r="AY68" s="547"/>
      <c r="AZ68" s="547"/>
      <c r="BA68" s="547"/>
      <c r="BB68" s="547"/>
      <c r="BC68" s="547"/>
      <c r="BD68" s="547"/>
      <c r="BE68" s="41"/>
    </row>
    <row r="69" spans="1:57" ht="19.5" customHeight="1" x14ac:dyDescent="0.35">
      <c r="A69" s="600"/>
      <c r="B69" s="112">
        <v>26</v>
      </c>
      <c r="C69" s="853" t="s">
        <v>1000</v>
      </c>
      <c r="D69" s="113"/>
      <c r="E69" s="850" t="s">
        <v>966</v>
      </c>
      <c r="F69" s="852" t="s">
        <v>4</v>
      </c>
      <c r="G69" s="544"/>
      <c r="H69" s="544"/>
      <c r="I69" s="544"/>
      <c r="J69" s="544"/>
      <c r="K69" s="544"/>
      <c r="L69" s="544"/>
      <c r="M69" s="544"/>
      <c r="N69" s="544"/>
      <c r="O69" s="544"/>
      <c r="P69" s="544"/>
      <c r="Q69" s="544"/>
      <c r="R69" s="544"/>
      <c r="S69" s="544"/>
      <c r="T69" s="544"/>
      <c r="U69" s="24"/>
      <c r="V69" s="544"/>
      <c r="W69" s="544"/>
      <c r="X69" s="544"/>
      <c r="Y69" s="544"/>
      <c r="Z69" s="544"/>
      <c r="AA69" s="545"/>
      <c r="AB69" s="545"/>
      <c r="AC69" s="545"/>
      <c r="AD69" s="545"/>
      <c r="AE69" s="545"/>
      <c r="AF69" s="545"/>
      <c r="AG69" s="545"/>
      <c r="AH69" s="545"/>
      <c r="AI69" s="545"/>
      <c r="AJ69" s="545"/>
      <c r="AK69" s="545"/>
      <c r="AL69" s="546"/>
      <c r="AM69" s="546"/>
      <c r="AN69" s="546"/>
      <c r="AO69" s="546"/>
      <c r="AP69" s="546"/>
      <c r="AQ69" s="546"/>
      <c r="AR69" s="546"/>
      <c r="AS69" s="546"/>
      <c r="AT69" s="546"/>
      <c r="AU69" s="601"/>
      <c r="AV69" s="601"/>
      <c r="AW69" s="546"/>
      <c r="AX69" s="546"/>
      <c r="AY69" s="547"/>
      <c r="AZ69" s="547"/>
      <c r="BA69" s="547"/>
      <c r="BB69" s="547"/>
      <c r="BC69" s="547"/>
      <c r="BD69" s="547"/>
      <c r="BE69" s="41"/>
    </row>
    <row r="70" spans="1:57" ht="19.5" customHeight="1" x14ac:dyDescent="0.35">
      <c r="A70" s="600"/>
      <c r="B70" s="112">
        <v>27</v>
      </c>
      <c r="C70" s="853" t="s">
        <v>1001</v>
      </c>
      <c r="D70" s="113"/>
      <c r="E70" s="850" t="s">
        <v>967</v>
      </c>
      <c r="F70" s="852" t="s">
        <v>4</v>
      </c>
      <c r="G70" s="544"/>
      <c r="H70" s="544"/>
      <c r="I70" s="544"/>
      <c r="J70" s="544"/>
      <c r="K70" s="544"/>
      <c r="L70" s="544"/>
      <c r="M70" s="544"/>
      <c r="N70" s="544"/>
      <c r="O70" s="544"/>
      <c r="P70" s="544"/>
      <c r="Q70" s="544"/>
      <c r="R70" s="544"/>
      <c r="S70" s="544"/>
      <c r="T70" s="544"/>
      <c r="U70" s="24"/>
      <c r="V70" s="544"/>
      <c r="W70" s="544"/>
      <c r="X70" s="544"/>
      <c r="Y70" s="544"/>
      <c r="Z70" s="544"/>
      <c r="AA70" s="545"/>
      <c r="AB70" s="545"/>
      <c r="AC70" s="545"/>
      <c r="AD70" s="545"/>
      <c r="AE70" s="545"/>
      <c r="AF70" s="545"/>
      <c r="AG70" s="545"/>
      <c r="AH70" s="545"/>
      <c r="AI70" s="545"/>
      <c r="AJ70" s="545"/>
      <c r="AK70" s="545"/>
      <c r="AL70" s="546"/>
      <c r="AM70" s="546"/>
      <c r="AN70" s="546"/>
      <c r="AO70" s="546"/>
      <c r="AP70" s="546"/>
      <c r="AQ70" s="546"/>
      <c r="AR70" s="546"/>
      <c r="AS70" s="546"/>
      <c r="AT70" s="546"/>
      <c r="AU70" s="601"/>
      <c r="AV70" s="601"/>
      <c r="AW70" s="546"/>
      <c r="AX70" s="546"/>
      <c r="AY70" s="547"/>
      <c r="AZ70" s="547"/>
      <c r="BA70" s="547"/>
      <c r="BB70" s="547"/>
      <c r="BC70" s="547"/>
      <c r="BD70" s="547"/>
      <c r="BE70" s="41"/>
    </row>
    <row r="71" spans="1:57" ht="19.5" customHeight="1" x14ac:dyDescent="0.35">
      <c r="A71" s="600"/>
      <c r="B71" s="112">
        <v>28</v>
      </c>
      <c r="C71" s="853" t="s">
        <v>1002</v>
      </c>
      <c r="D71" s="113"/>
      <c r="E71" s="850" t="s">
        <v>968</v>
      </c>
      <c r="F71" s="852" t="s">
        <v>3</v>
      </c>
      <c r="G71" s="544"/>
      <c r="H71" s="544"/>
      <c r="I71" s="544"/>
      <c r="J71" s="544"/>
      <c r="K71" s="544"/>
      <c r="L71" s="544"/>
      <c r="M71" s="544"/>
      <c r="N71" s="544"/>
      <c r="O71" s="544"/>
      <c r="P71" s="544"/>
      <c r="Q71" s="544"/>
      <c r="R71" s="544"/>
      <c r="S71" s="544"/>
      <c r="T71" s="544"/>
      <c r="U71" s="24"/>
      <c r="V71" s="544"/>
      <c r="W71" s="544"/>
      <c r="X71" s="544"/>
      <c r="Y71" s="544"/>
      <c r="Z71" s="544"/>
      <c r="AA71" s="545"/>
      <c r="AB71" s="545"/>
      <c r="AC71" s="545"/>
      <c r="AD71" s="545"/>
      <c r="AE71" s="545"/>
      <c r="AF71" s="545"/>
      <c r="AG71" s="545"/>
      <c r="AH71" s="545"/>
      <c r="AI71" s="545"/>
      <c r="AJ71" s="545"/>
      <c r="AK71" s="545"/>
      <c r="AL71" s="546"/>
      <c r="AM71" s="546"/>
      <c r="AN71" s="546"/>
      <c r="AO71" s="546"/>
      <c r="AP71" s="546"/>
      <c r="AQ71" s="546"/>
      <c r="AR71" s="546"/>
      <c r="AS71" s="546"/>
      <c r="AT71" s="546"/>
      <c r="AU71" s="601"/>
      <c r="AV71" s="601"/>
      <c r="AW71" s="546"/>
      <c r="AX71" s="546"/>
      <c r="AY71" s="547"/>
      <c r="AZ71" s="547"/>
      <c r="BA71" s="547"/>
      <c r="BB71" s="547"/>
      <c r="BC71" s="547"/>
      <c r="BD71" s="547"/>
      <c r="BE71" s="41"/>
    </row>
    <row r="72" spans="1:57" ht="19.5" customHeight="1" x14ac:dyDescent="0.35">
      <c r="A72" s="600"/>
      <c r="B72" s="112">
        <v>29</v>
      </c>
      <c r="C72" s="853" t="s">
        <v>1003</v>
      </c>
      <c r="D72" s="113"/>
      <c r="E72" s="850" t="s">
        <v>969</v>
      </c>
      <c r="F72" s="852" t="s">
        <v>4</v>
      </c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24"/>
      <c r="V72" s="544"/>
      <c r="W72" s="544"/>
      <c r="X72" s="544"/>
      <c r="Y72" s="544"/>
      <c r="Z72" s="544"/>
      <c r="AA72" s="545"/>
      <c r="AB72" s="545"/>
      <c r="AC72" s="545"/>
      <c r="AD72" s="545"/>
      <c r="AE72" s="545"/>
      <c r="AF72" s="545"/>
      <c r="AG72" s="545"/>
      <c r="AH72" s="545"/>
      <c r="AI72" s="545"/>
      <c r="AJ72" s="545"/>
      <c r="AK72" s="545"/>
      <c r="AL72" s="546"/>
      <c r="AM72" s="546"/>
      <c r="AN72" s="546"/>
      <c r="AO72" s="546"/>
      <c r="AP72" s="546"/>
      <c r="AQ72" s="546"/>
      <c r="AR72" s="546"/>
      <c r="AS72" s="546"/>
      <c r="AT72" s="546"/>
      <c r="AU72" s="601"/>
      <c r="AV72" s="601"/>
      <c r="AW72" s="546"/>
      <c r="AX72" s="546"/>
      <c r="AY72" s="547"/>
      <c r="AZ72" s="547"/>
      <c r="BA72" s="547"/>
      <c r="BB72" s="547"/>
      <c r="BC72" s="547"/>
      <c r="BD72" s="547"/>
      <c r="BE72" s="41"/>
    </row>
    <row r="73" spans="1:57" ht="19.5" customHeight="1" x14ac:dyDescent="0.35">
      <c r="A73" s="600"/>
      <c r="B73" s="112">
        <v>30</v>
      </c>
      <c r="C73" s="853" t="s">
        <v>1004</v>
      </c>
      <c r="D73" s="113"/>
      <c r="E73" s="850" t="s">
        <v>970</v>
      </c>
      <c r="F73" s="852" t="s">
        <v>3</v>
      </c>
      <c r="G73" s="544"/>
      <c r="H73" s="544"/>
      <c r="I73" s="544"/>
      <c r="J73" s="544"/>
      <c r="K73" s="544"/>
      <c r="L73" s="544"/>
      <c r="M73" s="544"/>
      <c r="N73" s="544"/>
      <c r="O73" s="544"/>
      <c r="P73" s="544"/>
      <c r="Q73" s="544"/>
      <c r="R73" s="544"/>
      <c r="S73" s="544"/>
      <c r="T73" s="544"/>
      <c r="U73" s="24"/>
      <c r="V73" s="544"/>
      <c r="W73" s="544"/>
      <c r="X73" s="544"/>
      <c r="Y73" s="544"/>
      <c r="Z73" s="544"/>
      <c r="AA73" s="545"/>
      <c r="AB73" s="545"/>
      <c r="AC73" s="545"/>
      <c r="AD73" s="545"/>
      <c r="AE73" s="545"/>
      <c r="AF73" s="545"/>
      <c r="AG73" s="545"/>
      <c r="AH73" s="545"/>
      <c r="AI73" s="545"/>
      <c r="AJ73" s="545"/>
      <c r="AK73" s="545"/>
      <c r="AL73" s="546"/>
      <c r="AM73" s="546"/>
      <c r="AN73" s="546"/>
      <c r="AO73" s="546"/>
      <c r="AP73" s="546"/>
      <c r="AQ73" s="546"/>
      <c r="AR73" s="546"/>
      <c r="AS73" s="546"/>
      <c r="AT73" s="546"/>
      <c r="AU73" s="601"/>
      <c r="AV73" s="601"/>
      <c r="AW73" s="546"/>
      <c r="AX73" s="546"/>
      <c r="AY73" s="547"/>
      <c r="AZ73" s="547"/>
      <c r="BA73" s="547"/>
      <c r="BB73" s="547"/>
      <c r="BC73" s="547"/>
      <c r="BD73" s="547"/>
      <c r="BE73" s="41"/>
    </row>
    <row r="74" spans="1:57" ht="19.5" customHeight="1" x14ac:dyDescent="0.35">
      <c r="A74" s="600"/>
      <c r="B74" s="112">
        <v>31</v>
      </c>
      <c r="C74" s="853" t="s">
        <v>1005</v>
      </c>
      <c r="D74" s="113"/>
      <c r="E74" s="850" t="s">
        <v>971</v>
      </c>
      <c r="F74" s="852" t="s">
        <v>3</v>
      </c>
      <c r="G74" s="544"/>
      <c r="H74" s="544"/>
      <c r="I74" s="544"/>
      <c r="J74" s="544"/>
      <c r="K74" s="544"/>
      <c r="L74" s="544"/>
      <c r="M74" s="544"/>
      <c r="N74" s="544"/>
      <c r="O74" s="544"/>
      <c r="P74" s="544"/>
      <c r="Q74" s="544"/>
      <c r="R74" s="544"/>
      <c r="S74" s="544"/>
      <c r="T74" s="544"/>
      <c r="U74" s="24"/>
      <c r="V74" s="544"/>
      <c r="W74" s="544"/>
      <c r="X74" s="544"/>
      <c r="Y74" s="544"/>
      <c r="Z74" s="544"/>
      <c r="AA74" s="545"/>
      <c r="AB74" s="545"/>
      <c r="AC74" s="545"/>
      <c r="AD74" s="545"/>
      <c r="AE74" s="545"/>
      <c r="AF74" s="545"/>
      <c r="AG74" s="545"/>
      <c r="AH74" s="545"/>
      <c r="AI74" s="545"/>
      <c r="AJ74" s="545"/>
      <c r="AK74" s="545"/>
      <c r="AL74" s="546"/>
      <c r="AM74" s="546"/>
      <c r="AN74" s="546"/>
      <c r="AO74" s="546"/>
      <c r="AP74" s="546"/>
      <c r="AQ74" s="546"/>
      <c r="AR74" s="546"/>
      <c r="AS74" s="546"/>
      <c r="AT74" s="546"/>
      <c r="AU74" s="601"/>
      <c r="AV74" s="601"/>
      <c r="AW74" s="546"/>
      <c r="AX74" s="546"/>
      <c r="AY74" s="547"/>
      <c r="AZ74" s="547"/>
      <c r="BA74" s="547"/>
      <c r="BB74" s="547"/>
      <c r="BC74" s="547"/>
      <c r="BD74" s="547"/>
      <c r="BE74" s="41"/>
    </row>
    <row r="75" spans="1:57" ht="19.5" customHeight="1" x14ac:dyDescent="0.35">
      <c r="A75" s="605"/>
      <c r="B75" s="112">
        <v>32</v>
      </c>
      <c r="C75" s="853" t="s">
        <v>1006</v>
      </c>
      <c r="D75" s="113"/>
      <c r="E75" s="850" t="s">
        <v>972</v>
      </c>
      <c r="F75" s="852" t="s">
        <v>4</v>
      </c>
      <c r="G75" s="544"/>
      <c r="H75" s="544"/>
      <c r="I75" s="544"/>
      <c r="J75" s="544"/>
      <c r="K75" s="544"/>
      <c r="L75" s="544"/>
      <c r="M75" s="544"/>
      <c r="N75" s="544"/>
      <c r="O75" s="544"/>
      <c r="P75" s="544"/>
      <c r="Q75" s="544"/>
      <c r="R75" s="544"/>
      <c r="S75" s="544"/>
      <c r="T75" s="544"/>
      <c r="U75" s="24"/>
      <c r="V75" s="544"/>
      <c r="W75" s="544"/>
      <c r="X75" s="544"/>
      <c r="Y75" s="544"/>
      <c r="Z75" s="544"/>
      <c r="AA75" s="545"/>
      <c r="AB75" s="545"/>
      <c r="AC75" s="545"/>
      <c r="AD75" s="545"/>
      <c r="AE75" s="545"/>
      <c r="AF75" s="545"/>
      <c r="AG75" s="545"/>
      <c r="AH75" s="545"/>
      <c r="AI75" s="545"/>
      <c r="AJ75" s="545"/>
      <c r="AK75" s="545"/>
      <c r="AL75" s="546"/>
      <c r="AM75" s="546"/>
      <c r="AN75" s="546"/>
      <c r="AO75" s="546"/>
      <c r="AP75" s="546"/>
      <c r="AQ75" s="546"/>
      <c r="AR75" s="546"/>
      <c r="AS75" s="546"/>
      <c r="AT75" s="546"/>
      <c r="AU75" s="606"/>
      <c r="AV75" s="606"/>
      <c r="AW75" s="546"/>
      <c r="AX75" s="546"/>
      <c r="AY75" s="547"/>
      <c r="AZ75" s="547"/>
      <c r="BA75" s="547"/>
      <c r="BB75" s="547"/>
      <c r="BC75" s="547"/>
      <c r="BD75" s="547"/>
      <c r="BE75" s="41"/>
    </row>
    <row r="76" spans="1:57" ht="19.5" customHeight="1" x14ac:dyDescent="0.35">
      <c r="A76" s="605"/>
      <c r="B76" s="112">
        <v>33</v>
      </c>
      <c r="C76" s="853" t="s">
        <v>1007</v>
      </c>
      <c r="D76" s="113"/>
      <c r="E76" s="850" t="s">
        <v>973</v>
      </c>
      <c r="F76" s="852" t="s">
        <v>3</v>
      </c>
      <c r="G76" s="544"/>
      <c r="H76" s="544"/>
      <c r="I76" s="544"/>
      <c r="J76" s="544"/>
      <c r="K76" s="544"/>
      <c r="L76" s="544"/>
      <c r="M76" s="544"/>
      <c r="N76" s="544"/>
      <c r="O76" s="544"/>
      <c r="P76" s="544"/>
      <c r="Q76" s="544"/>
      <c r="R76" s="544"/>
      <c r="S76" s="544"/>
      <c r="T76" s="544"/>
      <c r="U76" s="24"/>
      <c r="V76" s="544"/>
      <c r="W76" s="544"/>
      <c r="X76" s="544"/>
      <c r="Y76" s="544"/>
      <c r="Z76" s="544"/>
      <c r="AA76" s="545"/>
      <c r="AB76" s="545"/>
      <c r="AC76" s="545"/>
      <c r="AD76" s="545"/>
      <c r="AE76" s="545"/>
      <c r="AF76" s="545"/>
      <c r="AG76" s="545"/>
      <c r="AH76" s="545"/>
      <c r="AI76" s="545"/>
      <c r="AJ76" s="545"/>
      <c r="AK76" s="545"/>
      <c r="AL76" s="546"/>
      <c r="AM76" s="546"/>
      <c r="AN76" s="546"/>
      <c r="AO76" s="546"/>
      <c r="AP76" s="546"/>
      <c r="AQ76" s="546"/>
      <c r="AR76" s="546"/>
      <c r="AS76" s="546"/>
      <c r="AT76" s="546"/>
      <c r="AU76" s="606"/>
      <c r="AV76" s="606"/>
      <c r="AW76" s="546"/>
      <c r="AX76" s="546"/>
      <c r="AY76" s="547"/>
      <c r="AZ76" s="547"/>
      <c r="BA76" s="547"/>
      <c r="BB76" s="547"/>
      <c r="BC76" s="547"/>
      <c r="BD76" s="547"/>
      <c r="BE76" s="41"/>
    </row>
    <row r="77" spans="1:57" ht="19.5" customHeight="1" x14ac:dyDescent="0.35">
      <c r="A77" s="605"/>
      <c r="B77" s="112">
        <v>34</v>
      </c>
      <c r="C77" s="853" t="s">
        <v>1008</v>
      </c>
      <c r="D77" s="113"/>
      <c r="E77" s="850" t="s">
        <v>974</v>
      </c>
      <c r="F77" s="852" t="s">
        <v>3</v>
      </c>
      <c r="G77" s="544"/>
      <c r="H77" s="544"/>
      <c r="I77" s="544"/>
      <c r="J77" s="544"/>
      <c r="K77" s="544"/>
      <c r="L77" s="544"/>
      <c r="M77" s="544"/>
      <c r="N77" s="544"/>
      <c r="O77" s="544"/>
      <c r="P77" s="544"/>
      <c r="Q77" s="544"/>
      <c r="R77" s="544"/>
      <c r="S77" s="544"/>
      <c r="T77" s="544"/>
      <c r="U77" s="24"/>
      <c r="V77" s="544"/>
      <c r="W77" s="544"/>
      <c r="X77" s="544"/>
      <c r="Y77" s="544"/>
      <c r="Z77" s="544"/>
      <c r="AA77" s="545"/>
      <c r="AB77" s="545"/>
      <c r="AC77" s="545"/>
      <c r="AD77" s="545"/>
      <c r="AE77" s="545"/>
      <c r="AF77" s="545"/>
      <c r="AG77" s="545"/>
      <c r="AH77" s="545"/>
      <c r="AI77" s="545"/>
      <c r="AJ77" s="545"/>
      <c r="AK77" s="545"/>
      <c r="AL77" s="546"/>
      <c r="AM77" s="546"/>
      <c r="AN77" s="546"/>
      <c r="AO77" s="546"/>
      <c r="AP77" s="546"/>
      <c r="AQ77" s="546"/>
      <c r="AR77" s="546"/>
      <c r="AS77" s="546"/>
      <c r="AT77" s="546"/>
      <c r="AU77" s="606"/>
      <c r="AV77" s="606"/>
      <c r="AW77" s="546"/>
      <c r="AX77" s="546"/>
      <c r="AY77" s="547"/>
      <c r="AZ77" s="547"/>
      <c r="BA77" s="547"/>
      <c r="BB77" s="547"/>
      <c r="BC77" s="547"/>
      <c r="BD77" s="547"/>
      <c r="BE77" s="41"/>
    </row>
    <row r="78" spans="1:57" ht="19.5" customHeight="1" x14ac:dyDescent="0.35">
      <c r="A78" s="605" t="s">
        <v>1009</v>
      </c>
      <c r="B78" s="112">
        <v>1</v>
      </c>
      <c r="C78" s="853" t="s">
        <v>1010</v>
      </c>
      <c r="D78" s="113"/>
      <c r="E78" s="854" t="s">
        <v>1037</v>
      </c>
      <c r="F78" s="855" t="s">
        <v>4</v>
      </c>
      <c r="G78" s="544"/>
      <c r="H78" s="544"/>
      <c r="I78" s="544"/>
      <c r="J78" s="544"/>
      <c r="K78" s="544"/>
      <c r="L78" s="544"/>
      <c r="M78" s="544"/>
      <c r="N78" s="544"/>
      <c r="O78" s="544"/>
      <c r="P78" s="544"/>
      <c r="Q78" s="544"/>
      <c r="R78" s="544"/>
      <c r="S78" s="544"/>
      <c r="T78" s="544"/>
      <c r="U78" s="24"/>
      <c r="V78" s="544"/>
      <c r="W78" s="544"/>
      <c r="X78" s="544"/>
      <c r="Y78" s="544"/>
      <c r="Z78" s="544"/>
      <c r="AA78" s="545"/>
      <c r="AB78" s="545"/>
      <c r="AC78" s="545"/>
      <c r="AD78" s="545"/>
      <c r="AE78" s="545"/>
      <c r="AF78" s="545"/>
      <c r="AG78" s="545"/>
      <c r="AH78" s="545"/>
      <c r="AI78" s="545"/>
      <c r="AJ78" s="545"/>
      <c r="AK78" s="545"/>
      <c r="AL78" s="546"/>
      <c r="AM78" s="546"/>
      <c r="AN78" s="546"/>
      <c r="AO78" s="546"/>
      <c r="AP78" s="546"/>
      <c r="AQ78" s="546"/>
      <c r="AR78" s="546"/>
      <c r="AS78" s="546"/>
      <c r="AT78" s="546"/>
      <c r="AU78" s="606"/>
      <c r="AV78" s="606"/>
      <c r="AW78" s="546"/>
      <c r="AX78" s="546"/>
      <c r="AY78" s="547"/>
      <c r="AZ78" s="547"/>
      <c r="BA78" s="547"/>
      <c r="BB78" s="547"/>
      <c r="BC78" s="547"/>
      <c r="BD78" s="547"/>
      <c r="BE78" s="41"/>
    </row>
    <row r="79" spans="1:57" ht="19.5" customHeight="1" x14ac:dyDescent="0.35">
      <c r="A79" s="605"/>
      <c r="B79" s="112">
        <v>2</v>
      </c>
      <c r="C79" s="853" t="s">
        <v>1011</v>
      </c>
      <c r="D79" s="113"/>
      <c r="E79" s="850" t="s">
        <v>1038</v>
      </c>
      <c r="F79" s="852" t="s">
        <v>3</v>
      </c>
      <c r="G79" s="544"/>
      <c r="H79" s="544"/>
      <c r="I79" s="544"/>
      <c r="J79" s="544"/>
      <c r="K79" s="544"/>
      <c r="L79" s="544"/>
      <c r="M79" s="544"/>
      <c r="N79" s="544"/>
      <c r="O79" s="544"/>
      <c r="P79" s="544"/>
      <c r="Q79" s="544"/>
      <c r="R79" s="544"/>
      <c r="S79" s="544"/>
      <c r="T79" s="544"/>
      <c r="U79" s="24"/>
      <c r="V79" s="544"/>
      <c r="W79" s="544"/>
      <c r="X79" s="544"/>
      <c r="Y79" s="544"/>
      <c r="Z79" s="544"/>
      <c r="AA79" s="545"/>
      <c r="AB79" s="545"/>
      <c r="AC79" s="545"/>
      <c r="AD79" s="545"/>
      <c r="AE79" s="545"/>
      <c r="AF79" s="545"/>
      <c r="AG79" s="545"/>
      <c r="AH79" s="545"/>
      <c r="AI79" s="545"/>
      <c r="AJ79" s="545"/>
      <c r="AK79" s="545"/>
      <c r="AL79" s="546"/>
      <c r="AM79" s="546"/>
      <c r="AN79" s="546"/>
      <c r="AO79" s="546"/>
      <c r="AP79" s="546"/>
      <c r="AQ79" s="546"/>
      <c r="AR79" s="546"/>
      <c r="AS79" s="546"/>
      <c r="AT79" s="546"/>
      <c r="AU79" s="606"/>
      <c r="AV79" s="606"/>
      <c r="AW79" s="546"/>
      <c r="AX79" s="546"/>
      <c r="AY79" s="547"/>
      <c r="AZ79" s="547"/>
      <c r="BA79" s="547"/>
      <c r="BB79" s="547"/>
      <c r="BC79" s="547"/>
      <c r="BD79" s="547"/>
      <c r="BE79" s="41"/>
    </row>
    <row r="80" spans="1:57" ht="19.5" customHeight="1" x14ac:dyDescent="0.35">
      <c r="A80" s="605"/>
      <c r="B80" s="112">
        <v>3</v>
      </c>
      <c r="C80" s="853" t="s">
        <v>1012</v>
      </c>
      <c r="D80" s="113"/>
      <c r="E80" s="850" t="s">
        <v>1039</v>
      </c>
      <c r="F80" s="852" t="s">
        <v>3</v>
      </c>
      <c r="G80" s="544"/>
      <c r="H80" s="544"/>
      <c r="I80" s="544"/>
      <c r="J80" s="544"/>
      <c r="K80" s="544"/>
      <c r="L80" s="544"/>
      <c r="M80" s="544"/>
      <c r="N80" s="544"/>
      <c r="O80" s="544"/>
      <c r="P80" s="544"/>
      <c r="Q80" s="544"/>
      <c r="R80" s="544"/>
      <c r="S80" s="544"/>
      <c r="T80" s="544"/>
      <c r="U80" s="24"/>
      <c r="V80" s="544"/>
      <c r="W80" s="544"/>
      <c r="X80" s="544"/>
      <c r="Y80" s="544"/>
      <c r="Z80" s="544"/>
      <c r="AA80" s="545"/>
      <c r="AB80" s="545"/>
      <c r="AC80" s="545"/>
      <c r="AD80" s="545"/>
      <c r="AE80" s="545"/>
      <c r="AF80" s="545"/>
      <c r="AG80" s="545"/>
      <c r="AH80" s="545"/>
      <c r="AI80" s="545"/>
      <c r="AJ80" s="545"/>
      <c r="AK80" s="545"/>
      <c r="AL80" s="546"/>
      <c r="AM80" s="546"/>
      <c r="AN80" s="546"/>
      <c r="AO80" s="546"/>
      <c r="AP80" s="546"/>
      <c r="AQ80" s="546"/>
      <c r="AR80" s="546"/>
      <c r="AS80" s="546"/>
      <c r="AT80" s="546"/>
      <c r="AU80" s="606"/>
      <c r="AV80" s="606"/>
      <c r="AW80" s="546"/>
      <c r="AX80" s="546"/>
      <c r="AY80" s="547"/>
      <c r="AZ80" s="547"/>
      <c r="BA80" s="547"/>
      <c r="BB80" s="547"/>
      <c r="BC80" s="547"/>
      <c r="BD80" s="547"/>
      <c r="BE80" s="41"/>
    </row>
    <row r="81" spans="1:57" ht="19.5" customHeight="1" x14ac:dyDescent="0.35">
      <c r="A81" s="605"/>
      <c r="B81" s="112">
        <v>4</v>
      </c>
      <c r="C81" s="853" t="s">
        <v>1013</v>
      </c>
      <c r="D81" s="113"/>
      <c r="E81" s="850" t="s">
        <v>1040</v>
      </c>
      <c r="F81" s="852" t="s">
        <v>4</v>
      </c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24"/>
      <c r="V81" s="544"/>
      <c r="W81" s="544"/>
      <c r="X81" s="544"/>
      <c r="Y81" s="544"/>
      <c r="Z81" s="544"/>
      <c r="AA81" s="545"/>
      <c r="AB81" s="545"/>
      <c r="AC81" s="545"/>
      <c r="AD81" s="545"/>
      <c r="AE81" s="545"/>
      <c r="AF81" s="545"/>
      <c r="AG81" s="545"/>
      <c r="AH81" s="545"/>
      <c r="AI81" s="545"/>
      <c r="AJ81" s="545"/>
      <c r="AK81" s="545"/>
      <c r="AL81" s="546"/>
      <c r="AM81" s="546"/>
      <c r="AN81" s="546"/>
      <c r="AO81" s="546"/>
      <c r="AP81" s="546"/>
      <c r="AQ81" s="546"/>
      <c r="AR81" s="546"/>
      <c r="AS81" s="546"/>
      <c r="AT81" s="546"/>
      <c r="AU81" s="606"/>
      <c r="AV81" s="606"/>
      <c r="AW81" s="546"/>
      <c r="AX81" s="546"/>
      <c r="AY81" s="547"/>
      <c r="AZ81" s="547"/>
      <c r="BA81" s="547"/>
      <c r="BB81" s="547"/>
      <c r="BC81" s="547"/>
      <c r="BD81" s="547"/>
      <c r="BE81" s="41"/>
    </row>
    <row r="82" spans="1:57" ht="19.5" customHeight="1" x14ac:dyDescent="0.35">
      <c r="A82" s="605"/>
      <c r="B82" s="112">
        <v>5</v>
      </c>
      <c r="C82" s="853" t="s">
        <v>1014</v>
      </c>
      <c r="D82" s="113"/>
      <c r="E82" s="850" t="s">
        <v>1041</v>
      </c>
      <c r="F82" s="852" t="s">
        <v>3</v>
      </c>
      <c r="G82" s="544"/>
      <c r="H82" s="544"/>
      <c r="I82" s="544"/>
      <c r="J82" s="544"/>
      <c r="K82" s="544"/>
      <c r="L82" s="544"/>
      <c r="M82" s="544"/>
      <c r="N82" s="544"/>
      <c r="O82" s="544"/>
      <c r="P82" s="544"/>
      <c r="Q82" s="544"/>
      <c r="R82" s="544"/>
      <c r="S82" s="544"/>
      <c r="T82" s="544"/>
      <c r="U82" s="24"/>
      <c r="V82" s="544"/>
      <c r="W82" s="544"/>
      <c r="X82" s="544"/>
      <c r="Y82" s="544"/>
      <c r="Z82" s="544"/>
      <c r="AA82" s="545"/>
      <c r="AB82" s="545"/>
      <c r="AC82" s="545"/>
      <c r="AD82" s="545"/>
      <c r="AE82" s="545"/>
      <c r="AF82" s="545"/>
      <c r="AG82" s="545"/>
      <c r="AH82" s="545"/>
      <c r="AI82" s="545"/>
      <c r="AJ82" s="545"/>
      <c r="AK82" s="545"/>
      <c r="AL82" s="546"/>
      <c r="AM82" s="546"/>
      <c r="AN82" s="546"/>
      <c r="AO82" s="546"/>
      <c r="AP82" s="546"/>
      <c r="AQ82" s="546"/>
      <c r="AR82" s="546"/>
      <c r="AS82" s="546"/>
      <c r="AT82" s="546"/>
      <c r="AU82" s="606"/>
      <c r="AV82" s="606"/>
      <c r="AW82" s="546"/>
      <c r="AX82" s="546"/>
      <c r="AY82" s="547"/>
      <c r="AZ82" s="547"/>
      <c r="BA82" s="547"/>
      <c r="BB82" s="547"/>
      <c r="BC82" s="547"/>
      <c r="BD82" s="547"/>
      <c r="BE82" s="41"/>
    </row>
    <row r="83" spans="1:57" ht="19.5" customHeight="1" x14ac:dyDescent="0.35">
      <c r="A83" s="605"/>
      <c r="B83" s="112">
        <v>6</v>
      </c>
      <c r="C83" s="853" t="s">
        <v>1015</v>
      </c>
      <c r="D83" s="113"/>
      <c r="E83" s="850" t="s">
        <v>1042</v>
      </c>
      <c r="F83" s="852" t="s">
        <v>3</v>
      </c>
      <c r="G83" s="544"/>
      <c r="H83" s="544"/>
      <c r="I83" s="544"/>
      <c r="J83" s="544"/>
      <c r="K83" s="544"/>
      <c r="L83" s="544"/>
      <c r="M83" s="544"/>
      <c r="N83" s="544"/>
      <c r="O83" s="544"/>
      <c r="P83" s="544"/>
      <c r="Q83" s="544"/>
      <c r="R83" s="544"/>
      <c r="S83" s="544"/>
      <c r="T83" s="544"/>
      <c r="U83" s="24"/>
      <c r="V83" s="544"/>
      <c r="W83" s="544"/>
      <c r="X83" s="544"/>
      <c r="Y83" s="544"/>
      <c r="Z83" s="544"/>
      <c r="AA83" s="545"/>
      <c r="AB83" s="545"/>
      <c r="AC83" s="545"/>
      <c r="AD83" s="545"/>
      <c r="AE83" s="545"/>
      <c r="AF83" s="545"/>
      <c r="AG83" s="545"/>
      <c r="AH83" s="545"/>
      <c r="AI83" s="545"/>
      <c r="AJ83" s="545"/>
      <c r="AK83" s="545"/>
      <c r="AL83" s="546"/>
      <c r="AM83" s="546"/>
      <c r="AN83" s="546"/>
      <c r="AO83" s="546"/>
      <c r="AP83" s="546"/>
      <c r="AQ83" s="546"/>
      <c r="AR83" s="546"/>
      <c r="AS83" s="546"/>
      <c r="AT83" s="546"/>
      <c r="AU83" s="606"/>
      <c r="AV83" s="606"/>
      <c r="AW83" s="546"/>
      <c r="AX83" s="546"/>
      <c r="AY83" s="547"/>
      <c r="AZ83" s="547"/>
      <c r="BA83" s="547"/>
      <c r="BB83" s="547"/>
      <c r="BC83" s="547"/>
      <c r="BD83" s="547"/>
      <c r="BE83" s="41"/>
    </row>
    <row r="84" spans="1:57" ht="19.5" customHeight="1" x14ac:dyDescent="0.35">
      <c r="A84" s="605"/>
      <c r="B84" s="112">
        <v>7</v>
      </c>
      <c r="C84" s="853" t="s">
        <v>1016</v>
      </c>
      <c r="D84" s="113"/>
      <c r="E84" s="850" t="s">
        <v>1043</v>
      </c>
      <c r="F84" s="852" t="s">
        <v>4</v>
      </c>
      <c r="G84" s="544"/>
      <c r="H84" s="544"/>
      <c r="I84" s="544"/>
      <c r="J84" s="544"/>
      <c r="K84" s="544"/>
      <c r="L84" s="544"/>
      <c r="M84" s="544"/>
      <c r="N84" s="544"/>
      <c r="O84" s="544"/>
      <c r="P84" s="544"/>
      <c r="Q84" s="544"/>
      <c r="R84" s="544"/>
      <c r="S84" s="544"/>
      <c r="T84" s="544"/>
      <c r="U84" s="24"/>
      <c r="V84" s="544"/>
      <c r="W84" s="544"/>
      <c r="X84" s="544"/>
      <c r="Y84" s="544"/>
      <c r="Z84" s="544"/>
      <c r="AA84" s="545"/>
      <c r="AB84" s="545"/>
      <c r="AC84" s="545"/>
      <c r="AD84" s="545"/>
      <c r="AE84" s="545"/>
      <c r="AF84" s="545"/>
      <c r="AG84" s="545"/>
      <c r="AH84" s="545"/>
      <c r="AI84" s="545"/>
      <c r="AJ84" s="545"/>
      <c r="AK84" s="545"/>
      <c r="AL84" s="546"/>
      <c r="AM84" s="546"/>
      <c r="AN84" s="546"/>
      <c r="AO84" s="546"/>
      <c r="AP84" s="546"/>
      <c r="AQ84" s="546"/>
      <c r="AR84" s="546"/>
      <c r="AS84" s="546"/>
      <c r="AT84" s="546"/>
      <c r="AU84" s="606"/>
      <c r="AV84" s="606"/>
      <c r="AW84" s="546"/>
      <c r="AX84" s="546"/>
      <c r="AY84" s="547"/>
      <c r="AZ84" s="547"/>
      <c r="BA84" s="547"/>
      <c r="BB84" s="547"/>
      <c r="BC84" s="547"/>
      <c r="BD84" s="547"/>
      <c r="BE84" s="41"/>
    </row>
    <row r="85" spans="1:57" ht="19.5" customHeight="1" x14ac:dyDescent="0.35">
      <c r="A85" s="605"/>
      <c r="B85" s="112">
        <v>8</v>
      </c>
      <c r="C85" s="853" t="s">
        <v>1017</v>
      </c>
      <c r="D85" s="113"/>
      <c r="E85" s="850" t="s">
        <v>1044</v>
      </c>
      <c r="F85" s="852" t="s">
        <v>3</v>
      </c>
      <c r="G85" s="544"/>
      <c r="H85" s="544"/>
      <c r="I85" s="544"/>
      <c r="J85" s="544"/>
      <c r="K85" s="544"/>
      <c r="L85" s="544"/>
      <c r="M85" s="544"/>
      <c r="N85" s="544"/>
      <c r="O85" s="544"/>
      <c r="P85" s="544"/>
      <c r="Q85" s="544"/>
      <c r="R85" s="544"/>
      <c r="S85" s="544"/>
      <c r="T85" s="544"/>
      <c r="U85" s="24"/>
      <c r="V85" s="544"/>
      <c r="W85" s="544"/>
      <c r="X85" s="544"/>
      <c r="Y85" s="544"/>
      <c r="Z85" s="544"/>
      <c r="AA85" s="545"/>
      <c r="AB85" s="545"/>
      <c r="AC85" s="545"/>
      <c r="AD85" s="545"/>
      <c r="AE85" s="545"/>
      <c r="AF85" s="545"/>
      <c r="AG85" s="545"/>
      <c r="AH85" s="545"/>
      <c r="AI85" s="545"/>
      <c r="AJ85" s="545"/>
      <c r="AK85" s="545"/>
      <c r="AL85" s="546"/>
      <c r="AM85" s="546"/>
      <c r="AN85" s="546"/>
      <c r="AO85" s="546"/>
      <c r="AP85" s="546"/>
      <c r="AQ85" s="546"/>
      <c r="AR85" s="546"/>
      <c r="AS85" s="546"/>
      <c r="AT85" s="546"/>
      <c r="AU85" s="606"/>
      <c r="AV85" s="606"/>
      <c r="AW85" s="546"/>
      <c r="AX85" s="546"/>
      <c r="AY85" s="547"/>
      <c r="AZ85" s="547"/>
      <c r="BA85" s="547"/>
      <c r="BB85" s="547"/>
      <c r="BC85" s="547"/>
      <c r="BD85" s="547"/>
      <c r="BE85" s="41"/>
    </row>
    <row r="86" spans="1:57" ht="19.5" customHeight="1" x14ac:dyDescent="0.35">
      <c r="A86" s="605"/>
      <c r="B86" s="112">
        <v>9</v>
      </c>
      <c r="C86" s="853" t="s">
        <v>1018</v>
      </c>
      <c r="D86" s="113"/>
      <c r="E86" s="850" t="s">
        <v>1045</v>
      </c>
      <c r="F86" s="852" t="s">
        <v>3</v>
      </c>
      <c r="G86" s="544"/>
      <c r="H86" s="544"/>
      <c r="I86" s="544"/>
      <c r="J86" s="544"/>
      <c r="K86" s="544"/>
      <c r="L86" s="544"/>
      <c r="M86" s="544"/>
      <c r="N86" s="544"/>
      <c r="O86" s="544"/>
      <c r="P86" s="544"/>
      <c r="Q86" s="544"/>
      <c r="R86" s="544"/>
      <c r="S86" s="544"/>
      <c r="T86" s="544"/>
      <c r="U86" s="24"/>
      <c r="V86" s="544"/>
      <c r="W86" s="544"/>
      <c r="X86" s="544"/>
      <c r="Y86" s="544"/>
      <c r="Z86" s="544"/>
      <c r="AA86" s="545"/>
      <c r="AB86" s="545"/>
      <c r="AC86" s="545"/>
      <c r="AD86" s="545"/>
      <c r="AE86" s="545"/>
      <c r="AF86" s="545"/>
      <c r="AG86" s="545"/>
      <c r="AH86" s="545"/>
      <c r="AI86" s="545"/>
      <c r="AJ86" s="545"/>
      <c r="AK86" s="545"/>
      <c r="AL86" s="546"/>
      <c r="AM86" s="546"/>
      <c r="AN86" s="546"/>
      <c r="AO86" s="546"/>
      <c r="AP86" s="546"/>
      <c r="AQ86" s="546"/>
      <c r="AR86" s="546"/>
      <c r="AS86" s="546"/>
      <c r="AT86" s="546"/>
      <c r="AU86" s="606"/>
      <c r="AV86" s="606"/>
      <c r="AW86" s="546"/>
      <c r="AX86" s="546"/>
      <c r="AY86" s="547"/>
      <c r="AZ86" s="547"/>
      <c r="BA86" s="547"/>
      <c r="BB86" s="547"/>
      <c r="BC86" s="547"/>
      <c r="BD86" s="547"/>
      <c r="BE86" s="41"/>
    </row>
    <row r="87" spans="1:57" ht="19.5" customHeight="1" x14ac:dyDescent="0.35">
      <c r="A87" s="605"/>
      <c r="B87" s="112">
        <v>10</v>
      </c>
      <c r="C87" s="853" t="s">
        <v>1019</v>
      </c>
      <c r="D87" s="113"/>
      <c r="E87" s="850" t="s">
        <v>1046</v>
      </c>
      <c r="F87" s="852" t="s">
        <v>3</v>
      </c>
      <c r="G87" s="544"/>
      <c r="H87" s="544"/>
      <c r="I87" s="544"/>
      <c r="J87" s="544"/>
      <c r="K87" s="544"/>
      <c r="L87" s="544"/>
      <c r="M87" s="544"/>
      <c r="N87" s="544"/>
      <c r="O87" s="544"/>
      <c r="P87" s="544"/>
      <c r="Q87" s="544"/>
      <c r="R87" s="544"/>
      <c r="S87" s="544"/>
      <c r="T87" s="544"/>
      <c r="U87" s="24"/>
      <c r="V87" s="544"/>
      <c r="W87" s="544"/>
      <c r="X87" s="544"/>
      <c r="Y87" s="544"/>
      <c r="Z87" s="544"/>
      <c r="AA87" s="545"/>
      <c r="AB87" s="545"/>
      <c r="AC87" s="545"/>
      <c r="AD87" s="545"/>
      <c r="AE87" s="545"/>
      <c r="AF87" s="545"/>
      <c r="AG87" s="545"/>
      <c r="AH87" s="545"/>
      <c r="AI87" s="545"/>
      <c r="AJ87" s="545"/>
      <c r="AK87" s="545"/>
      <c r="AL87" s="546"/>
      <c r="AM87" s="546"/>
      <c r="AN87" s="546"/>
      <c r="AO87" s="546"/>
      <c r="AP87" s="546"/>
      <c r="AQ87" s="546"/>
      <c r="AR87" s="546"/>
      <c r="AS87" s="546"/>
      <c r="AT87" s="546"/>
      <c r="AU87" s="606"/>
      <c r="AV87" s="606"/>
      <c r="AW87" s="546"/>
      <c r="AX87" s="546"/>
      <c r="AY87" s="547"/>
      <c r="AZ87" s="547"/>
      <c r="BA87" s="547"/>
      <c r="BB87" s="547"/>
      <c r="BC87" s="547"/>
      <c r="BD87" s="547"/>
      <c r="BE87" s="41"/>
    </row>
    <row r="88" spans="1:57" ht="19.5" customHeight="1" x14ac:dyDescent="0.35">
      <c r="A88" s="605"/>
      <c r="B88" s="112">
        <v>11</v>
      </c>
      <c r="C88" s="853" t="s">
        <v>1020</v>
      </c>
      <c r="D88" s="113"/>
      <c r="E88" s="850" t="s">
        <v>1047</v>
      </c>
      <c r="F88" s="852" t="s">
        <v>3</v>
      </c>
      <c r="G88" s="544"/>
      <c r="H88" s="544"/>
      <c r="I88" s="544"/>
      <c r="J88" s="544"/>
      <c r="K88" s="544"/>
      <c r="L88" s="544"/>
      <c r="M88" s="544"/>
      <c r="N88" s="544"/>
      <c r="O88" s="544"/>
      <c r="P88" s="544"/>
      <c r="Q88" s="544"/>
      <c r="R88" s="544"/>
      <c r="S88" s="544"/>
      <c r="T88" s="544"/>
      <c r="U88" s="24"/>
      <c r="V88" s="544"/>
      <c r="W88" s="544"/>
      <c r="X88" s="544"/>
      <c r="Y88" s="544"/>
      <c r="Z88" s="544"/>
      <c r="AA88" s="545"/>
      <c r="AB88" s="545"/>
      <c r="AC88" s="545"/>
      <c r="AD88" s="545"/>
      <c r="AE88" s="545"/>
      <c r="AF88" s="545"/>
      <c r="AG88" s="545"/>
      <c r="AH88" s="545"/>
      <c r="AI88" s="545"/>
      <c r="AJ88" s="545"/>
      <c r="AK88" s="545"/>
      <c r="AL88" s="546"/>
      <c r="AM88" s="546"/>
      <c r="AN88" s="546"/>
      <c r="AO88" s="546"/>
      <c r="AP88" s="546"/>
      <c r="AQ88" s="546"/>
      <c r="AR88" s="546"/>
      <c r="AS88" s="546"/>
      <c r="AT88" s="546"/>
      <c r="AU88" s="606"/>
      <c r="AV88" s="606"/>
      <c r="AW88" s="546"/>
      <c r="AX88" s="546"/>
      <c r="AY88" s="547"/>
      <c r="AZ88" s="547"/>
      <c r="BA88" s="547"/>
      <c r="BB88" s="547"/>
      <c r="BC88" s="547"/>
      <c r="BD88" s="547"/>
      <c r="BE88" s="41"/>
    </row>
    <row r="89" spans="1:57" ht="19.5" customHeight="1" x14ac:dyDescent="0.35">
      <c r="A89" s="605"/>
      <c r="B89" s="112">
        <v>12</v>
      </c>
      <c r="C89" s="853" t="s">
        <v>1021</v>
      </c>
      <c r="D89" s="113"/>
      <c r="E89" s="850" t="s">
        <v>1048</v>
      </c>
      <c r="F89" s="852" t="s">
        <v>3</v>
      </c>
      <c r="G89" s="544"/>
      <c r="H89" s="544"/>
      <c r="I89" s="544"/>
      <c r="J89" s="544"/>
      <c r="K89" s="544"/>
      <c r="L89" s="544"/>
      <c r="M89" s="544"/>
      <c r="N89" s="544"/>
      <c r="O89" s="544"/>
      <c r="P89" s="544"/>
      <c r="Q89" s="544"/>
      <c r="R89" s="544"/>
      <c r="S89" s="544"/>
      <c r="T89" s="544"/>
      <c r="U89" s="24"/>
      <c r="V89" s="544"/>
      <c r="W89" s="544"/>
      <c r="X89" s="544"/>
      <c r="Y89" s="544"/>
      <c r="Z89" s="544"/>
      <c r="AA89" s="545"/>
      <c r="AB89" s="545"/>
      <c r="AC89" s="545"/>
      <c r="AD89" s="545"/>
      <c r="AE89" s="545"/>
      <c r="AF89" s="545"/>
      <c r="AG89" s="545"/>
      <c r="AH89" s="545"/>
      <c r="AI89" s="545"/>
      <c r="AJ89" s="545"/>
      <c r="AK89" s="545"/>
      <c r="AL89" s="546"/>
      <c r="AM89" s="546"/>
      <c r="AN89" s="546"/>
      <c r="AO89" s="546"/>
      <c r="AP89" s="546"/>
      <c r="AQ89" s="546"/>
      <c r="AR89" s="546"/>
      <c r="AS89" s="546"/>
      <c r="AT89" s="546"/>
      <c r="AU89" s="606"/>
      <c r="AV89" s="606"/>
      <c r="AW89" s="546"/>
      <c r="AX89" s="546"/>
      <c r="AY89" s="547"/>
      <c r="AZ89" s="547"/>
      <c r="BA89" s="547"/>
      <c r="BB89" s="547"/>
      <c r="BC89" s="547"/>
      <c r="BD89" s="547"/>
      <c r="BE89" s="41"/>
    </row>
    <row r="90" spans="1:57" ht="19.5" customHeight="1" x14ac:dyDescent="0.35">
      <c r="A90" s="605"/>
      <c r="B90" s="112">
        <v>13</v>
      </c>
      <c r="C90" s="853" t="s">
        <v>1022</v>
      </c>
      <c r="D90" s="113"/>
      <c r="E90" s="850" t="s">
        <v>1049</v>
      </c>
      <c r="F90" s="852" t="s">
        <v>3</v>
      </c>
      <c r="G90" s="544"/>
      <c r="H90" s="544"/>
      <c r="I90" s="544"/>
      <c r="J90" s="544"/>
      <c r="K90" s="544"/>
      <c r="L90" s="544"/>
      <c r="M90" s="544"/>
      <c r="N90" s="544"/>
      <c r="O90" s="544"/>
      <c r="P90" s="544"/>
      <c r="Q90" s="544"/>
      <c r="R90" s="544"/>
      <c r="S90" s="544"/>
      <c r="T90" s="544"/>
      <c r="U90" s="24"/>
      <c r="V90" s="544"/>
      <c r="W90" s="544"/>
      <c r="X90" s="544"/>
      <c r="Y90" s="544"/>
      <c r="Z90" s="544"/>
      <c r="AA90" s="545"/>
      <c r="AB90" s="545"/>
      <c r="AC90" s="545"/>
      <c r="AD90" s="545"/>
      <c r="AE90" s="545"/>
      <c r="AF90" s="545"/>
      <c r="AG90" s="545"/>
      <c r="AH90" s="545"/>
      <c r="AI90" s="545"/>
      <c r="AJ90" s="545"/>
      <c r="AK90" s="545"/>
      <c r="AL90" s="546"/>
      <c r="AM90" s="546"/>
      <c r="AN90" s="546"/>
      <c r="AO90" s="546"/>
      <c r="AP90" s="546"/>
      <c r="AQ90" s="546"/>
      <c r="AR90" s="546"/>
      <c r="AS90" s="546"/>
      <c r="AT90" s="546"/>
      <c r="AU90" s="606"/>
      <c r="AV90" s="606"/>
      <c r="AW90" s="546"/>
      <c r="AX90" s="546"/>
      <c r="AY90" s="547"/>
      <c r="AZ90" s="547"/>
      <c r="BA90" s="547"/>
      <c r="BB90" s="547"/>
      <c r="BC90" s="547"/>
      <c r="BD90" s="547"/>
      <c r="BE90" s="41"/>
    </row>
    <row r="91" spans="1:57" ht="19.5" customHeight="1" x14ac:dyDescent="0.35">
      <c r="A91" s="605"/>
      <c r="B91" s="112">
        <v>14</v>
      </c>
      <c r="C91" s="853" t="s">
        <v>1023</v>
      </c>
      <c r="D91" s="113"/>
      <c r="E91" s="850" t="s">
        <v>1050</v>
      </c>
      <c r="F91" s="852" t="s">
        <v>4</v>
      </c>
      <c r="G91" s="544"/>
      <c r="H91" s="544"/>
      <c r="I91" s="544"/>
      <c r="J91" s="544"/>
      <c r="K91" s="544"/>
      <c r="L91" s="544"/>
      <c r="M91" s="544"/>
      <c r="N91" s="544"/>
      <c r="O91" s="544"/>
      <c r="P91" s="544"/>
      <c r="Q91" s="544"/>
      <c r="R91" s="544"/>
      <c r="S91" s="544"/>
      <c r="T91" s="544"/>
      <c r="U91" s="24"/>
      <c r="V91" s="544"/>
      <c r="W91" s="544"/>
      <c r="X91" s="544"/>
      <c r="Y91" s="544"/>
      <c r="Z91" s="544"/>
      <c r="AA91" s="545"/>
      <c r="AB91" s="545"/>
      <c r="AC91" s="545"/>
      <c r="AD91" s="545"/>
      <c r="AE91" s="545"/>
      <c r="AF91" s="545"/>
      <c r="AG91" s="545"/>
      <c r="AH91" s="545"/>
      <c r="AI91" s="545"/>
      <c r="AJ91" s="545"/>
      <c r="AK91" s="545"/>
      <c r="AL91" s="546"/>
      <c r="AM91" s="546"/>
      <c r="AN91" s="546"/>
      <c r="AO91" s="546"/>
      <c r="AP91" s="546"/>
      <c r="AQ91" s="546"/>
      <c r="AR91" s="546"/>
      <c r="AS91" s="546"/>
      <c r="AT91" s="546"/>
      <c r="AU91" s="606"/>
      <c r="AV91" s="606"/>
      <c r="AW91" s="546"/>
      <c r="AX91" s="546"/>
      <c r="AY91" s="547"/>
      <c r="AZ91" s="547"/>
      <c r="BA91" s="547"/>
      <c r="BB91" s="547"/>
      <c r="BC91" s="547"/>
      <c r="BD91" s="547"/>
      <c r="BE91" s="41"/>
    </row>
    <row r="92" spans="1:57" ht="19.5" customHeight="1" x14ac:dyDescent="0.35">
      <c r="A92" s="605"/>
      <c r="B92" s="112">
        <v>15</v>
      </c>
      <c r="C92" s="853" t="s">
        <v>1024</v>
      </c>
      <c r="D92" s="113"/>
      <c r="E92" s="850" t="s">
        <v>1051</v>
      </c>
      <c r="F92" s="852" t="s">
        <v>3</v>
      </c>
      <c r="G92" s="544"/>
      <c r="H92" s="544"/>
      <c r="I92" s="544"/>
      <c r="J92" s="544"/>
      <c r="K92" s="544"/>
      <c r="L92" s="544"/>
      <c r="M92" s="544"/>
      <c r="N92" s="544"/>
      <c r="O92" s="544"/>
      <c r="P92" s="544"/>
      <c r="Q92" s="544"/>
      <c r="R92" s="544"/>
      <c r="S92" s="544"/>
      <c r="T92" s="544"/>
      <c r="U92" s="24"/>
      <c r="V92" s="544"/>
      <c r="W92" s="544"/>
      <c r="X92" s="544"/>
      <c r="Y92" s="544"/>
      <c r="Z92" s="544"/>
      <c r="AA92" s="545"/>
      <c r="AB92" s="545"/>
      <c r="AC92" s="545"/>
      <c r="AD92" s="545"/>
      <c r="AE92" s="545"/>
      <c r="AF92" s="545"/>
      <c r="AG92" s="545"/>
      <c r="AH92" s="545"/>
      <c r="AI92" s="545"/>
      <c r="AJ92" s="545"/>
      <c r="AK92" s="545"/>
      <c r="AL92" s="546"/>
      <c r="AM92" s="546"/>
      <c r="AN92" s="546"/>
      <c r="AO92" s="546"/>
      <c r="AP92" s="546"/>
      <c r="AQ92" s="546"/>
      <c r="AR92" s="546"/>
      <c r="AS92" s="546"/>
      <c r="AT92" s="546"/>
      <c r="AU92" s="606"/>
      <c r="AV92" s="606"/>
      <c r="AW92" s="546"/>
      <c r="AX92" s="546"/>
      <c r="AY92" s="547"/>
      <c r="AZ92" s="547"/>
      <c r="BA92" s="547"/>
      <c r="BB92" s="547"/>
      <c r="BC92" s="547"/>
      <c r="BD92" s="547"/>
      <c r="BE92" s="41"/>
    </row>
    <row r="93" spans="1:57" ht="19.5" customHeight="1" x14ac:dyDescent="0.35">
      <c r="A93" s="605"/>
      <c r="B93" s="112">
        <v>16</v>
      </c>
      <c r="C93" s="853" t="s">
        <v>1025</v>
      </c>
      <c r="D93" s="113"/>
      <c r="E93" s="850" t="s">
        <v>1052</v>
      </c>
      <c r="F93" s="852" t="s">
        <v>3</v>
      </c>
      <c r="G93" s="544"/>
      <c r="H93" s="544"/>
      <c r="I93" s="544"/>
      <c r="J93" s="544"/>
      <c r="K93" s="544"/>
      <c r="L93" s="544"/>
      <c r="M93" s="544"/>
      <c r="N93" s="544"/>
      <c r="O93" s="544"/>
      <c r="P93" s="544"/>
      <c r="Q93" s="544"/>
      <c r="R93" s="544"/>
      <c r="S93" s="544"/>
      <c r="T93" s="544"/>
      <c r="U93" s="24"/>
      <c r="V93" s="544"/>
      <c r="W93" s="544"/>
      <c r="X93" s="544"/>
      <c r="Y93" s="544"/>
      <c r="Z93" s="544"/>
      <c r="AA93" s="545"/>
      <c r="AB93" s="545"/>
      <c r="AC93" s="545"/>
      <c r="AD93" s="545"/>
      <c r="AE93" s="545"/>
      <c r="AF93" s="545"/>
      <c r="AG93" s="545"/>
      <c r="AH93" s="545"/>
      <c r="AI93" s="545"/>
      <c r="AJ93" s="545"/>
      <c r="AK93" s="545"/>
      <c r="AL93" s="546"/>
      <c r="AM93" s="546"/>
      <c r="AN93" s="546"/>
      <c r="AO93" s="546"/>
      <c r="AP93" s="546"/>
      <c r="AQ93" s="546"/>
      <c r="AR93" s="546"/>
      <c r="AS93" s="546"/>
      <c r="AT93" s="546"/>
      <c r="AU93" s="606"/>
      <c r="AV93" s="606"/>
      <c r="AW93" s="546"/>
      <c r="AX93" s="546"/>
      <c r="AY93" s="547"/>
      <c r="AZ93" s="547"/>
      <c r="BA93" s="547"/>
      <c r="BB93" s="547"/>
      <c r="BC93" s="547"/>
      <c r="BD93" s="547"/>
      <c r="BE93" s="41"/>
    </row>
    <row r="94" spans="1:57" ht="19.5" customHeight="1" x14ac:dyDescent="0.35">
      <c r="A94" s="605"/>
      <c r="B94" s="112">
        <v>17</v>
      </c>
      <c r="C94" s="853" t="s">
        <v>1026</v>
      </c>
      <c r="D94" s="113"/>
      <c r="E94" s="850" t="s">
        <v>1053</v>
      </c>
      <c r="F94" s="852" t="s">
        <v>4</v>
      </c>
      <c r="G94" s="544"/>
      <c r="H94" s="544"/>
      <c r="I94" s="544"/>
      <c r="J94" s="544"/>
      <c r="K94" s="544"/>
      <c r="L94" s="544"/>
      <c r="M94" s="544"/>
      <c r="N94" s="544"/>
      <c r="O94" s="544"/>
      <c r="P94" s="544"/>
      <c r="Q94" s="544"/>
      <c r="R94" s="544"/>
      <c r="S94" s="544"/>
      <c r="T94" s="544"/>
      <c r="U94" s="24"/>
      <c r="V94" s="544"/>
      <c r="W94" s="544"/>
      <c r="X94" s="544"/>
      <c r="Y94" s="544"/>
      <c r="Z94" s="544"/>
      <c r="AA94" s="545"/>
      <c r="AB94" s="545"/>
      <c r="AC94" s="545"/>
      <c r="AD94" s="545"/>
      <c r="AE94" s="545"/>
      <c r="AF94" s="545"/>
      <c r="AG94" s="545"/>
      <c r="AH94" s="545"/>
      <c r="AI94" s="545"/>
      <c r="AJ94" s="545"/>
      <c r="AK94" s="545"/>
      <c r="AL94" s="546"/>
      <c r="AM94" s="546"/>
      <c r="AN94" s="546"/>
      <c r="AO94" s="546"/>
      <c r="AP94" s="546"/>
      <c r="AQ94" s="546"/>
      <c r="AR94" s="546"/>
      <c r="AS94" s="546"/>
      <c r="AT94" s="546"/>
      <c r="AU94" s="606"/>
      <c r="AV94" s="606"/>
      <c r="AW94" s="546"/>
      <c r="AX94" s="546"/>
      <c r="AY94" s="547"/>
      <c r="AZ94" s="547"/>
      <c r="BA94" s="547"/>
      <c r="BB94" s="547"/>
      <c r="BC94" s="547"/>
      <c r="BD94" s="547"/>
      <c r="BE94" s="41"/>
    </row>
    <row r="95" spans="1:57" ht="19.5" customHeight="1" x14ac:dyDescent="0.35">
      <c r="A95" s="605"/>
      <c r="B95" s="112">
        <v>18</v>
      </c>
      <c r="C95" s="853" t="s">
        <v>1027</v>
      </c>
      <c r="D95" s="113"/>
      <c r="E95" s="850" t="s">
        <v>1054</v>
      </c>
      <c r="F95" s="852" t="s">
        <v>4</v>
      </c>
      <c r="G95" s="544"/>
      <c r="H95" s="544"/>
      <c r="I95" s="544"/>
      <c r="J95" s="544"/>
      <c r="K95" s="544"/>
      <c r="L95" s="544"/>
      <c r="M95" s="544"/>
      <c r="N95" s="544"/>
      <c r="O95" s="544"/>
      <c r="P95" s="544"/>
      <c r="Q95" s="544"/>
      <c r="R95" s="544"/>
      <c r="S95" s="544"/>
      <c r="T95" s="544"/>
      <c r="U95" s="24"/>
      <c r="V95" s="544"/>
      <c r="W95" s="544"/>
      <c r="X95" s="544"/>
      <c r="Y95" s="544"/>
      <c r="Z95" s="544"/>
      <c r="AA95" s="545"/>
      <c r="AB95" s="545"/>
      <c r="AC95" s="545"/>
      <c r="AD95" s="545"/>
      <c r="AE95" s="545"/>
      <c r="AF95" s="545"/>
      <c r="AG95" s="545"/>
      <c r="AH95" s="545"/>
      <c r="AI95" s="545"/>
      <c r="AJ95" s="545"/>
      <c r="AK95" s="545"/>
      <c r="AL95" s="546"/>
      <c r="AM95" s="546"/>
      <c r="AN95" s="546"/>
      <c r="AO95" s="546"/>
      <c r="AP95" s="546"/>
      <c r="AQ95" s="546"/>
      <c r="AR95" s="546"/>
      <c r="AS95" s="546"/>
      <c r="AT95" s="546"/>
      <c r="AU95" s="606"/>
      <c r="AV95" s="606"/>
      <c r="AW95" s="546"/>
      <c r="AX95" s="546"/>
      <c r="AY95" s="547"/>
      <c r="AZ95" s="547"/>
      <c r="BA95" s="547"/>
      <c r="BB95" s="547"/>
      <c r="BC95" s="547"/>
      <c r="BD95" s="547"/>
      <c r="BE95" s="41"/>
    </row>
    <row r="96" spans="1:57" ht="19.5" customHeight="1" x14ac:dyDescent="0.35">
      <c r="A96" s="605"/>
      <c r="B96" s="112">
        <v>19</v>
      </c>
      <c r="C96" s="853" t="s">
        <v>1028</v>
      </c>
      <c r="D96" s="113"/>
      <c r="E96" s="850" t="s">
        <v>1055</v>
      </c>
      <c r="F96" s="852" t="s">
        <v>4</v>
      </c>
      <c r="G96" s="544"/>
      <c r="H96" s="544"/>
      <c r="I96" s="544"/>
      <c r="J96" s="544"/>
      <c r="K96" s="544"/>
      <c r="L96" s="544"/>
      <c r="M96" s="544"/>
      <c r="N96" s="544"/>
      <c r="O96" s="544"/>
      <c r="P96" s="544"/>
      <c r="Q96" s="544"/>
      <c r="R96" s="544"/>
      <c r="S96" s="544"/>
      <c r="T96" s="544"/>
      <c r="U96" s="24"/>
      <c r="V96" s="544"/>
      <c r="W96" s="544"/>
      <c r="X96" s="544"/>
      <c r="Y96" s="544"/>
      <c r="Z96" s="544"/>
      <c r="AA96" s="545"/>
      <c r="AB96" s="545"/>
      <c r="AC96" s="545"/>
      <c r="AD96" s="545"/>
      <c r="AE96" s="545"/>
      <c r="AF96" s="545"/>
      <c r="AG96" s="545"/>
      <c r="AH96" s="545"/>
      <c r="AI96" s="545"/>
      <c r="AJ96" s="545"/>
      <c r="AK96" s="545"/>
      <c r="AL96" s="546"/>
      <c r="AM96" s="546"/>
      <c r="AN96" s="546"/>
      <c r="AO96" s="546"/>
      <c r="AP96" s="546"/>
      <c r="AQ96" s="546"/>
      <c r="AR96" s="546"/>
      <c r="AS96" s="546"/>
      <c r="AT96" s="546"/>
      <c r="AU96" s="606"/>
      <c r="AV96" s="606"/>
      <c r="AW96" s="546"/>
      <c r="AX96" s="546"/>
      <c r="AY96" s="547"/>
      <c r="AZ96" s="547"/>
      <c r="BA96" s="547"/>
      <c r="BB96" s="547"/>
      <c r="BC96" s="547"/>
      <c r="BD96" s="547"/>
      <c r="BE96" s="41"/>
    </row>
    <row r="97" spans="1:57" ht="19.5" customHeight="1" x14ac:dyDescent="0.35">
      <c r="A97" s="605"/>
      <c r="B97" s="112">
        <v>20</v>
      </c>
      <c r="C97" s="853" t="s">
        <v>1029</v>
      </c>
      <c r="D97" s="113"/>
      <c r="E97" s="850" t="s">
        <v>1056</v>
      </c>
      <c r="F97" s="852" t="s">
        <v>4</v>
      </c>
      <c r="G97" s="544"/>
      <c r="H97" s="544"/>
      <c r="I97" s="544"/>
      <c r="J97" s="544"/>
      <c r="K97" s="544"/>
      <c r="L97" s="544"/>
      <c r="M97" s="544"/>
      <c r="N97" s="544"/>
      <c r="O97" s="544"/>
      <c r="P97" s="544"/>
      <c r="Q97" s="544"/>
      <c r="R97" s="544"/>
      <c r="S97" s="544"/>
      <c r="T97" s="544"/>
      <c r="U97" s="24"/>
      <c r="V97" s="544"/>
      <c r="W97" s="544"/>
      <c r="X97" s="544"/>
      <c r="Y97" s="544"/>
      <c r="Z97" s="544"/>
      <c r="AA97" s="545"/>
      <c r="AB97" s="545"/>
      <c r="AC97" s="545"/>
      <c r="AD97" s="545"/>
      <c r="AE97" s="545"/>
      <c r="AF97" s="545"/>
      <c r="AG97" s="545"/>
      <c r="AH97" s="545"/>
      <c r="AI97" s="545"/>
      <c r="AJ97" s="545"/>
      <c r="AK97" s="545"/>
      <c r="AL97" s="546"/>
      <c r="AM97" s="546"/>
      <c r="AN97" s="546"/>
      <c r="AO97" s="546"/>
      <c r="AP97" s="546"/>
      <c r="AQ97" s="546"/>
      <c r="AR97" s="546"/>
      <c r="AS97" s="546"/>
      <c r="AT97" s="546"/>
      <c r="AU97" s="606"/>
      <c r="AV97" s="606"/>
      <c r="AW97" s="546"/>
      <c r="AX97" s="546"/>
      <c r="AY97" s="547"/>
      <c r="AZ97" s="547"/>
      <c r="BA97" s="547"/>
      <c r="BB97" s="547"/>
      <c r="BC97" s="547"/>
      <c r="BD97" s="547"/>
      <c r="BE97" s="41"/>
    </row>
    <row r="98" spans="1:57" ht="19.5" customHeight="1" x14ac:dyDescent="0.35">
      <c r="A98" s="605"/>
      <c r="B98" s="112">
        <v>21</v>
      </c>
      <c r="C98" s="853" t="s">
        <v>1030</v>
      </c>
      <c r="D98" s="113"/>
      <c r="E98" s="850" t="s">
        <v>1057</v>
      </c>
      <c r="F98" s="852" t="s">
        <v>4</v>
      </c>
      <c r="G98" s="544"/>
      <c r="H98" s="544"/>
      <c r="I98" s="544"/>
      <c r="J98" s="544"/>
      <c r="K98" s="544"/>
      <c r="L98" s="544"/>
      <c r="M98" s="544"/>
      <c r="N98" s="544"/>
      <c r="O98" s="544"/>
      <c r="P98" s="544"/>
      <c r="Q98" s="544"/>
      <c r="R98" s="544"/>
      <c r="S98" s="544"/>
      <c r="T98" s="544"/>
      <c r="U98" s="24"/>
      <c r="V98" s="544"/>
      <c r="W98" s="544"/>
      <c r="X98" s="544"/>
      <c r="Y98" s="544"/>
      <c r="Z98" s="544"/>
      <c r="AA98" s="545"/>
      <c r="AB98" s="545"/>
      <c r="AC98" s="545"/>
      <c r="AD98" s="545"/>
      <c r="AE98" s="545"/>
      <c r="AF98" s="545"/>
      <c r="AG98" s="545"/>
      <c r="AH98" s="545"/>
      <c r="AI98" s="545"/>
      <c r="AJ98" s="545"/>
      <c r="AK98" s="545"/>
      <c r="AL98" s="546"/>
      <c r="AM98" s="546"/>
      <c r="AN98" s="546"/>
      <c r="AO98" s="546"/>
      <c r="AP98" s="546"/>
      <c r="AQ98" s="546"/>
      <c r="AR98" s="546"/>
      <c r="AS98" s="546"/>
      <c r="AT98" s="546"/>
      <c r="AU98" s="606"/>
      <c r="AV98" s="606"/>
      <c r="AW98" s="546"/>
      <c r="AX98" s="546"/>
      <c r="AY98" s="547"/>
      <c r="AZ98" s="547"/>
      <c r="BA98" s="547"/>
      <c r="BB98" s="547"/>
      <c r="BC98" s="547"/>
      <c r="BD98" s="547"/>
      <c r="BE98" s="41"/>
    </row>
    <row r="99" spans="1:57" ht="19.5" customHeight="1" x14ac:dyDescent="0.35">
      <c r="A99" s="605"/>
      <c r="B99" s="112">
        <v>22</v>
      </c>
      <c r="C99" s="853" t="s">
        <v>1031</v>
      </c>
      <c r="D99" s="113"/>
      <c r="E99" s="850" t="s">
        <v>1058</v>
      </c>
      <c r="F99" s="852" t="s">
        <v>4</v>
      </c>
      <c r="G99" s="544"/>
      <c r="H99" s="544"/>
      <c r="I99" s="544"/>
      <c r="J99" s="544"/>
      <c r="K99" s="544"/>
      <c r="L99" s="544"/>
      <c r="M99" s="544"/>
      <c r="N99" s="544"/>
      <c r="O99" s="544"/>
      <c r="P99" s="544"/>
      <c r="Q99" s="544"/>
      <c r="R99" s="544"/>
      <c r="S99" s="544"/>
      <c r="T99" s="544"/>
      <c r="U99" s="24"/>
      <c r="V99" s="544"/>
      <c r="W99" s="544"/>
      <c r="X99" s="544"/>
      <c r="Y99" s="544"/>
      <c r="Z99" s="544"/>
      <c r="AA99" s="545"/>
      <c r="AB99" s="545"/>
      <c r="AC99" s="545"/>
      <c r="AD99" s="545"/>
      <c r="AE99" s="545"/>
      <c r="AF99" s="545"/>
      <c r="AG99" s="545"/>
      <c r="AH99" s="545"/>
      <c r="AI99" s="545"/>
      <c r="AJ99" s="545"/>
      <c r="AK99" s="545"/>
      <c r="AL99" s="546"/>
      <c r="AM99" s="546"/>
      <c r="AN99" s="546"/>
      <c r="AO99" s="546"/>
      <c r="AP99" s="546"/>
      <c r="AQ99" s="546"/>
      <c r="AR99" s="546"/>
      <c r="AS99" s="546"/>
      <c r="AT99" s="546"/>
      <c r="AU99" s="606"/>
      <c r="AV99" s="606"/>
      <c r="AW99" s="546"/>
      <c r="AX99" s="546"/>
      <c r="AY99" s="547"/>
      <c r="AZ99" s="547"/>
      <c r="BA99" s="547"/>
      <c r="BB99" s="547"/>
      <c r="BC99" s="547"/>
      <c r="BD99" s="547"/>
      <c r="BE99" s="41"/>
    </row>
    <row r="100" spans="1:57" ht="19.5" customHeight="1" x14ac:dyDescent="0.35">
      <c r="A100" s="605"/>
      <c r="B100" s="112">
        <v>23</v>
      </c>
      <c r="C100" s="853" t="s">
        <v>1032</v>
      </c>
      <c r="D100" s="113"/>
      <c r="E100" s="850" t="s">
        <v>1059</v>
      </c>
      <c r="F100" s="852" t="s">
        <v>3</v>
      </c>
      <c r="G100" s="544"/>
      <c r="H100" s="544"/>
      <c r="I100" s="544"/>
      <c r="J100" s="544"/>
      <c r="K100" s="544"/>
      <c r="L100" s="544"/>
      <c r="M100" s="544"/>
      <c r="N100" s="544"/>
      <c r="O100" s="544"/>
      <c r="P100" s="544"/>
      <c r="Q100" s="544"/>
      <c r="R100" s="544"/>
      <c r="S100" s="544"/>
      <c r="T100" s="544"/>
      <c r="U100" s="24"/>
      <c r="V100" s="544"/>
      <c r="W100" s="544"/>
      <c r="X100" s="544"/>
      <c r="Y100" s="544"/>
      <c r="Z100" s="544"/>
      <c r="AA100" s="545"/>
      <c r="AB100" s="545"/>
      <c r="AC100" s="545"/>
      <c r="AD100" s="545"/>
      <c r="AE100" s="545"/>
      <c r="AF100" s="545"/>
      <c r="AG100" s="545"/>
      <c r="AH100" s="545"/>
      <c r="AI100" s="545"/>
      <c r="AJ100" s="545"/>
      <c r="AK100" s="545"/>
      <c r="AL100" s="546"/>
      <c r="AM100" s="546"/>
      <c r="AN100" s="546"/>
      <c r="AO100" s="546"/>
      <c r="AP100" s="546"/>
      <c r="AQ100" s="546"/>
      <c r="AR100" s="546"/>
      <c r="AS100" s="546"/>
      <c r="AT100" s="546"/>
      <c r="AU100" s="606"/>
      <c r="AV100" s="606"/>
      <c r="AW100" s="546"/>
      <c r="AX100" s="546"/>
      <c r="AY100" s="547"/>
      <c r="AZ100" s="547"/>
      <c r="BA100" s="547"/>
      <c r="BB100" s="547"/>
      <c r="BC100" s="547"/>
      <c r="BD100" s="547"/>
      <c r="BE100" s="41"/>
    </row>
    <row r="101" spans="1:57" ht="19.5" customHeight="1" x14ac:dyDescent="0.35">
      <c r="A101" s="605"/>
      <c r="B101" s="112">
        <v>24</v>
      </c>
      <c r="C101" s="853" t="s">
        <v>1032</v>
      </c>
      <c r="D101" s="113"/>
      <c r="E101" s="850" t="s">
        <v>1060</v>
      </c>
      <c r="F101" s="852" t="s">
        <v>3</v>
      </c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24"/>
      <c r="V101" s="544"/>
      <c r="W101" s="544"/>
      <c r="X101" s="544"/>
      <c r="Y101" s="544"/>
      <c r="Z101" s="544"/>
      <c r="AA101" s="545"/>
      <c r="AB101" s="545"/>
      <c r="AC101" s="545"/>
      <c r="AD101" s="545"/>
      <c r="AE101" s="545"/>
      <c r="AF101" s="545"/>
      <c r="AG101" s="545"/>
      <c r="AH101" s="545"/>
      <c r="AI101" s="545"/>
      <c r="AJ101" s="545"/>
      <c r="AK101" s="545"/>
      <c r="AL101" s="546"/>
      <c r="AM101" s="546"/>
      <c r="AN101" s="546"/>
      <c r="AO101" s="546"/>
      <c r="AP101" s="546"/>
      <c r="AQ101" s="546"/>
      <c r="AR101" s="546"/>
      <c r="AS101" s="546"/>
      <c r="AT101" s="546"/>
      <c r="AU101" s="606"/>
      <c r="AV101" s="606"/>
      <c r="AW101" s="546"/>
      <c r="AX101" s="546"/>
      <c r="AY101" s="547"/>
      <c r="AZ101" s="547"/>
      <c r="BA101" s="547"/>
      <c r="BB101" s="547"/>
      <c r="BC101" s="547"/>
      <c r="BD101" s="547"/>
      <c r="BE101" s="41"/>
    </row>
    <row r="102" spans="1:57" ht="19.5" customHeight="1" x14ac:dyDescent="0.35">
      <c r="A102" s="605"/>
      <c r="B102" s="112">
        <v>25</v>
      </c>
      <c r="C102" s="853" t="s">
        <v>1033</v>
      </c>
      <c r="D102" s="113"/>
      <c r="E102" s="850" t="s">
        <v>1061</v>
      </c>
      <c r="F102" s="852" t="s">
        <v>3</v>
      </c>
      <c r="G102" s="544"/>
      <c r="H102" s="544"/>
      <c r="I102" s="544"/>
      <c r="J102" s="544"/>
      <c r="K102" s="544"/>
      <c r="L102" s="544"/>
      <c r="M102" s="544"/>
      <c r="N102" s="544"/>
      <c r="O102" s="544"/>
      <c r="P102" s="544"/>
      <c r="Q102" s="544"/>
      <c r="R102" s="544"/>
      <c r="S102" s="544"/>
      <c r="T102" s="544"/>
      <c r="U102" s="24"/>
      <c r="V102" s="544"/>
      <c r="W102" s="544"/>
      <c r="X102" s="544"/>
      <c r="Y102" s="544"/>
      <c r="Z102" s="544"/>
      <c r="AA102" s="545"/>
      <c r="AB102" s="545"/>
      <c r="AC102" s="545"/>
      <c r="AD102" s="545"/>
      <c r="AE102" s="545"/>
      <c r="AF102" s="545"/>
      <c r="AG102" s="545"/>
      <c r="AH102" s="545"/>
      <c r="AI102" s="545"/>
      <c r="AJ102" s="545"/>
      <c r="AK102" s="545"/>
      <c r="AL102" s="546"/>
      <c r="AM102" s="546"/>
      <c r="AN102" s="546"/>
      <c r="AO102" s="546"/>
      <c r="AP102" s="546"/>
      <c r="AQ102" s="546"/>
      <c r="AR102" s="546"/>
      <c r="AS102" s="546"/>
      <c r="AT102" s="546"/>
      <c r="AU102" s="606"/>
      <c r="AV102" s="606"/>
      <c r="AW102" s="546"/>
      <c r="AX102" s="546"/>
      <c r="AY102" s="547"/>
      <c r="AZ102" s="547"/>
      <c r="BA102" s="547"/>
      <c r="BB102" s="547"/>
      <c r="BC102" s="547"/>
      <c r="BD102" s="547"/>
      <c r="BE102" s="41"/>
    </row>
    <row r="103" spans="1:57" ht="19.5" customHeight="1" x14ac:dyDescent="0.35">
      <c r="A103" s="605"/>
      <c r="B103" s="112">
        <v>26</v>
      </c>
      <c r="C103" s="853" t="s">
        <v>1034</v>
      </c>
      <c r="D103" s="113"/>
      <c r="E103" s="850" t="s">
        <v>1062</v>
      </c>
      <c r="F103" s="852" t="s">
        <v>4</v>
      </c>
      <c r="G103" s="544"/>
      <c r="H103" s="544"/>
      <c r="I103" s="544"/>
      <c r="J103" s="544"/>
      <c r="K103" s="544"/>
      <c r="L103" s="544"/>
      <c r="M103" s="544"/>
      <c r="N103" s="544"/>
      <c r="O103" s="544"/>
      <c r="P103" s="544"/>
      <c r="Q103" s="544"/>
      <c r="R103" s="544"/>
      <c r="S103" s="544"/>
      <c r="T103" s="544"/>
      <c r="U103" s="24"/>
      <c r="V103" s="544"/>
      <c r="W103" s="544"/>
      <c r="X103" s="544"/>
      <c r="Y103" s="544"/>
      <c r="Z103" s="544"/>
      <c r="AA103" s="545"/>
      <c r="AB103" s="545"/>
      <c r="AC103" s="545"/>
      <c r="AD103" s="545"/>
      <c r="AE103" s="545"/>
      <c r="AF103" s="545"/>
      <c r="AG103" s="545"/>
      <c r="AH103" s="545"/>
      <c r="AI103" s="545"/>
      <c r="AJ103" s="545"/>
      <c r="AK103" s="545"/>
      <c r="AL103" s="546"/>
      <c r="AM103" s="546"/>
      <c r="AN103" s="546"/>
      <c r="AO103" s="546"/>
      <c r="AP103" s="546"/>
      <c r="AQ103" s="546"/>
      <c r="AR103" s="546"/>
      <c r="AS103" s="546"/>
      <c r="AT103" s="546"/>
      <c r="AU103" s="606"/>
      <c r="AV103" s="606"/>
      <c r="AW103" s="546"/>
      <c r="AX103" s="546"/>
      <c r="AY103" s="547"/>
      <c r="AZ103" s="547"/>
      <c r="BA103" s="547"/>
      <c r="BB103" s="547"/>
      <c r="BC103" s="547"/>
      <c r="BD103" s="547"/>
      <c r="BE103" s="41"/>
    </row>
    <row r="104" spans="1:57" ht="19.5" customHeight="1" x14ac:dyDescent="0.35">
      <c r="A104" s="605"/>
      <c r="B104" s="112">
        <v>27</v>
      </c>
      <c r="C104" s="853" t="s">
        <v>1035</v>
      </c>
      <c r="D104" s="113"/>
      <c r="E104" s="850" t="s">
        <v>1063</v>
      </c>
      <c r="F104" s="852" t="s">
        <v>4</v>
      </c>
      <c r="G104" s="544"/>
      <c r="H104" s="544"/>
      <c r="I104" s="544"/>
      <c r="J104" s="544"/>
      <c r="K104" s="544"/>
      <c r="L104" s="544"/>
      <c r="M104" s="544"/>
      <c r="N104" s="544"/>
      <c r="O104" s="544"/>
      <c r="P104" s="544"/>
      <c r="Q104" s="544"/>
      <c r="R104" s="544"/>
      <c r="S104" s="544"/>
      <c r="T104" s="544"/>
      <c r="U104" s="24"/>
      <c r="V104" s="544"/>
      <c r="W104" s="544"/>
      <c r="X104" s="544"/>
      <c r="Y104" s="544"/>
      <c r="Z104" s="544"/>
      <c r="AA104" s="545"/>
      <c r="AB104" s="545"/>
      <c r="AC104" s="545"/>
      <c r="AD104" s="545"/>
      <c r="AE104" s="545"/>
      <c r="AF104" s="545"/>
      <c r="AG104" s="545"/>
      <c r="AH104" s="545"/>
      <c r="AI104" s="545"/>
      <c r="AJ104" s="545"/>
      <c r="AK104" s="545"/>
      <c r="AL104" s="546"/>
      <c r="AM104" s="546"/>
      <c r="AN104" s="546"/>
      <c r="AO104" s="546"/>
      <c r="AP104" s="546"/>
      <c r="AQ104" s="546"/>
      <c r="AR104" s="546"/>
      <c r="AS104" s="546"/>
      <c r="AT104" s="546"/>
      <c r="AU104" s="606"/>
      <c r="AV104" s="606"/>
      <c r="AW104" s="546"/>
      <c r="AX104" s="546"/>
      <c r="AY104" s="547"/>
      <c r="AZ104" s="547"/>
      <c r="BA104" s="547"/>
      <c r="BB104" s="547"/>
      <c r="BC104" s="547"/>
      <c r="BD104" s="547"/>
      <c r="BE104" s="41"/>
    </row>
    <row r="105" spans="1:57" ht="19.5" customHeight="1" x14ac:dyDescent="0.35">
      <c r="A105" s="605"/>
      <c r="B105" s="112">
        <v>28</v>
      </c>
      <c r="C105" s="853" t="s">
        <v>1036</v>
      </c>
      <c r="D105" s="113"/>
      <c r="E105" s="850" t="s">
        <v>1064</v>
      </c>
      <c r="F105" s="852" t="s">
        <v>4</v>
      </c>
      <c r="G105" s="544"/>
      <c r="H105" s="544"/>
      <c r="I105" s="544"/>
      <c r="J105" s="544"/>
      <c r="K105" s="544"/>
      <c r="L105" s="544"/>
      <c r="M105" s="544"/>
      <c r="N105" s="544"/>
      <c r="O105" s="544"/>
      <c r="P105" s="544"/>
      <c r="Q105" s="544"/>
      <c r="R105" s="544"/>
      <c r="S105" s="544"/>
      <c r="T105" s="544"/>
      <c r="U105" s="24"/>
      <c r="V105" s="544"/>
      <c r="W105" s="544"/>
      <c r="X105" s="544"/>
      <c r="Y105" s="544"/>
      <c r="Z105" s="544"/>
      <c r="AA105" s="545"/>
      <c r="AB105" s="545"/>
      <c r="AC105" s="545"/>
      <c r="AD105" s="545"/>
      <c r="AE105" s="545"/>
      <c r="AF105" s="545"/>
      <c r="AG105" s="545"/>
      <c r="AH105" s="545"/>
      <c r="AI105" s="545"/>
      <c r="AJ105" s="545"/>
      <c r="AK105" s="545"/>
      <c r="AL105" s="546"/>
      <c r="AM105" s="546"/>
      <c r="AN105" s="546"/>
      <c r="AO105" s="546"/>
      <c r="AP105" s="546"/>
      <c r="AQ105" s="546"/>
      <c r="AR105" s="546"/>
      <c r="AS105" s="546"/>
      <c r="AT105" s="546"/>
      <c r="AU105" s="606"/>
      <c r="AV105" s="606"/>
      <c r="AW105" s="546"/>
      <c r="AX105" s="546"/>
      <c r="AY105" s="547"/>
      <c r="AZ105" s="547"/>
      <c r="BA105" s="547"/>
      <c r="BB105" s="547"/>
      <c r="BC105" s="547"/>
      <c r="BD105" s="547"/>
      <c r="BE105" s="41"/>
    </row>
    <row r="106" spans="1:57" ht="19.5" customHeight="1" x14ac:dyDescent="0.35">
      <c r="A106" s="605"/>
      <c r="B106" s="112">
        <v>29</v>
      </c>
      <c r="C106" s="853" t="s">
        <v>1027</v>
      </c>
      <c r="D106" s="113"/>
      <c r="E106" s="850" t="s">
        <v>1065</v>
      </c>
      <c r="F106" s="852" t="s">
        <v>3</v>
      </c>
      <c r="G106" s="544"/>
      <c r="H106" s="544"/>
      <c r="I106" s="544"/>
      <c r="J106" s="544"/>
      <c r="K106" s="544"/>
      <c r="L106" s="544"/>
      <c r="M106" s="544"/>
      <c r="N106" s="544"/>
      <c r="O106" s="544"/>
      <c r="P106" s="544"/>
      <c r="Q106" s="544"/>
      <c r="R106" s="544"/>
      <c r="S106" s="544"/>
      <c r="T106" s="544"/>
      <c r="U106" s="24"/>
      <c r="V106" s="544"/>
      <c r="W106" s="544"/>
      <c r="X106" s="544"/>
      <c r="Y106" s="544"/>
      <c r="Z106" s="544"/>
      <c r="AA106" s="545"/>
      <c r="AB106" s="545"/>
      <c r="AC106" s="545"/>
      <c r="AD106" s="545"/>
      <c r="AE106" s="545"/>
      <c r="AF106" s="545"/>
      <c r="AG106" s="545"/>
      <c r="AH106" s="545"/>
      <c r="AI106" s="545"/>
      <c r="AJ106" s="545"/>
      <c r="AK106" s="545"/>
      <c r="AL106" s="546"/>
      <c r="AM106" s="546"/>
      <c r="AN106" s="546"/>
      <c r="AO106" s="546"/>
      <c r="AP106" s="546"/>
      <c r="AQ106" s="546"/>
      <c r="AR106" s="546"/>
      <c r="AS106" s="546"/>
      <c r="AT106" s="546"/>
      <c r="AU106" s="606"/>
      <c r="AV106" s="606"/>
      <c r="AW106" s="546"/>
      <c r="AX106" s="546"/>
      <c r="AY106" s="547"/>
      <c r="AZ106" s="547"/>
      <c r="BA106" s="547"/>
      <c r="BB106" s="547"/>
      <c r="BC106" s="547"/>
      <c r="BD106" s="547"/>
      <c r="BE106" s="41"/>
    </row>
    <row r="107" spans="1:57" ht="19.5" customHeight="1" x14ac:dyDescent="0.35">
      <c r="A107" s="605"/>
      <c r="B107" s="112">
        <v>30</v>
      </c>
      <c r="C107" s="853" t="s">
        <v>1028</v>
      </c>
      <c r="D107" s="113"/>
      <c r="E107" s="850" t="s">
        <v>1066</v>
      </c>
      <c r="F107" s="852" t="s">
        <v>3</v>
      </c>
      <c r="G107" s="544"/>
      <c r="H107" s="544"/>
      <c r="I107" s="544"/>
      <c r="J107" s="544"/>
      <c r="K107" s="544"/>
      <c r="L107" s="544"/>
      <c r="M107" s="544"/>
      <c r="N107" s="544"/>
      <c r="O107" s="544"/>
      <c r="P107" s="544"/>
      <c r="Q107" s="544"/>
      <c r="R107" s="544"/>
      <c r="S107" s="544"/>
      <c r="T107" s="544"/>
      <c r="U107" s="24"/>
      <c r="V107" s="544"/>
      <c r="W107" s="544"/>
      <c r="X107" s="544"/>
      <c r="Y107" s="544"/>
      <c r="Z107" s="544"/>
      <c r="AA107" s="545"/>
      <c r="AB107" s="545"/>
      <c r="AC107" s="545"/>
      <c r="AD107" s="545"/>
      <c r="AE107" s="545"/>
      <c r="AF107" s="545"/>
      <c r="AG107" s="545"/>
      <c r="AH107" s="545"/>
      <c r="AI107" s="545"/>
      <c r="AJ107" s="545"/>
      <c r="AK107" s="545"/>
      <c r="AL107" s="546"/>
      <c r="AM107" s="546"/>
      <c r="AN107" s="546"/>
      <c r="AO107" s="546"/>
      <c r="AP107" s="546"/>
      <c r="AQ107" s="546"/>
      <c r="AR107" s="546"/>
      <c r="AS107" s="546"/>
      <c r="AT107" s="546"/>
      <c r="AU107" s="606"/>
      <c r="AV107" s="606"/>
      <c r="AW107" s="546"/>
      <c r="AX107" s="546"/>
      <c r="AY107" s="547"/>
      <c r="AZ107" s="547"/>
      <c r="BA107" s="547"/>
      <c r="BB107" s="547"/>
      <c r="BC107" s="547"/>
      <c r="BD107" s="547"/>
      <c r="BE107" s="41"/>
    </row>
    <row r="108" spans="1:57" ht="19.5" customHeight="1" x14ac:dyDescent="0.35">
      <c r="A108" s="605"/>
      <c r="B108" s="112">
        <v>31</v>
      </c>
      <c r="C108" s="853" t="s">
        <v>1029</v>
      </c>
      <c r="D108" s="113"/>
      <c r="E108" s="850" t="s">
        <v>1067</v>
      </c>
      <c r="F108" s="852" t="s">
        <v>4</v>
      </c>
      <c r="G108" s="544"/>
      <c r="H108" s="544"/>
      <c r="I108" s="544"/>
      <c r="J108" s="544"/>
      <c r="K108" s="544"/>
      <c r="L108" s="544"/>
      <c r="M108" s="544"/>
      <c r="N108" s="544"/>
      <c r="O108" s="544"/>
      <c r="P108" s="544"/>
      <c r="Q108" s="544"/>
      <c r="R108" s="544"/>
      <c r="S108" s="544"/>
      <c r="T108" s="544"/>
      <c r="U108" s="24"/>
      <c r="V108" s="544"/>
      <c r="W108" s="544"/>
      <c r="X108" s="544"/>
      <c r="Y108" s="544"/>
      <c r="Z108" s="544"/>
      <c r="AA108" s="545"/>
      <c r="AB108" s="545"/>
      <c r="AC108" s="545"/>
      <c r="AD108" s="545"/>
      <c r="AE108" s="545"/>
      <c r="AF108" s="545"/>
      <c r="AG108" s="545"/>
      <c r="AH108" s="545"/>
      <c r="AI108" s="545"/>
      <c r="AJ108" s="545"/>
      <c r="AK108" s="545"/>
      <c r="AL108" s="546"/>
      <c r="AM108" s="546"/>
      <c r="AN108" s="546"/>
      <c r="AO108" s="546"/>
      <c r="AP108" s="546"/>
      <c r="AQ108" s="546"/>
      <c r="AR108" s="546"/>
      <c r="AS108" s="546"/>
      <c r="AT108" s="546"/>
      <c r="AU108" s="606"/>
      <c r="AV108" s="606"/>
      <c r="AW108" s="546"/>
      <c r="AX108" s="546"/>
      <c r="AY108" s="547"/>
      <c r="AZ108" s="547"/>
      <c r="BA108" s="547"/>
      <c r="BB108" s="547"/>
      <c r="BC108" s="547"/>
      <c r="BD108" s="547"/>
      <c r="BE108" s="41"/>
    </row>
    <row r="109" spans="1:57" ht="19.5" customHeight="1" x14ac:dyDescent="0.35">
      <c r="A109" s="605"/>
      <c r="B109" s="112">
        <v>32</v>
      </c>
      <c r="C109" s="853" t="s">
        <v>1030</v>
      </c>
      <c r="D109" s="113"/>
      <c r="E109" s="850" t="s">
        <v>1068</v>
      </c>
      <c r="F109" s="852" t="s">
        <v>4</v>
      </c>
      <c r="G109" s="544"/>
      <c r="H109" s="544"/>
      <c r="I109" s="544"/>
      <c r="J109" s="544"/>
      <c r="K109" s="544"/>
      <c r="L109" s="544"/>
      <c r="M109" s="544"/>
      <c r="N109" s="544"/>
      <c r="O109" s="544"/>
      <c r="P109" s="544"/>
      <c r="Q109" s="544"/>
      <c r="R109" s="544"/>
      <c r="S109" s="544"/>
      <c r="T109" s="544"/>
      <c r="U109" s="24"/>
      <c r="V109" s="544"/>
      <c r="W109" s="544"/>
      <c r="X109" s="544"/>
      <c r="Y109" s="544"/>
      <c r="Z109" s="544"/>
      <c r="AA109" s="545"/>
      <c r="AB109" s="545"/>
      <c r="AC109" s="545"/>
      <c r="AD109" s="545"/>
      <c r="AE109" s="545"/>
      <c r="AF109" s="545"/>
      <c r="AG109" s="545"/>
      <c r="AH109" s="545"/>
      <c r="AI109" s="545"/>
      <c r="AJ109" s="545"/>
      <c r="AK109" s="545"/>
      <c r="AL109" s="546"/>
      <c r="AM109" s="546"/>
      <c r="AN109" s="546"/>
      <c r="AO109" s="546"/>
      <c r="AP109" s="546"/>
      <c r="AQ109" s="546"/>
      <c r="AR109" s="546"/>
      <c r="AS109" s="546"/>
      <c r="AT109" s="546"/>
      <c r="AU109" s="606"/>
      <c r="AV109" s="606"/>
      <c r="AW109" s="546"/>
      <c r="AX109" s="546"/>
      <c r="AY109" s="547"/>
      <c r="AZ109" s="547"/>
      <c r="BA109" s="547"/>
      <c r="BB109" s="547"/>
      <c r="BC109" s="547"/>
      <c r="BD109" s="547"/>
      <c r="BE109" s="41"/>
    </row>
    <row r="110" spans="1:57" ht="19.5" customHeight="1" x14ac:dyDescent="0.35">
      <c r="A110" s="605"/>
      <c r="B110" s="112">
        <v>33</v>
      </c>
      <c r="C110" s="853" t="s">
        <v>1031</v>
      </c>
      <c r="D110" s="113"/>
      <c r="E110" s="850" t="s">
        <v>1069</v>
      </c>
      <c r="F110" s="852" t="s">
        <v>4</v>
      </c>
      <c r="G110" s="544"/>
      <c r="H110" s="544"/>
      <c r="I110" s="544"/>
      <c r="J110" s="544"/>
      <c r="K110" s="544"/>
      <c r="L110" s="544"/>
      <c r="M110" s="544"/>
      <c r="N110" s="544"/>
      <c r="O110" s="544"/>
      <c r="P110" s="544"/>
      <c r="Q110" s="544"/>
      <c r="R110" s="544"/>
      <c r="S110" s="544"/>
      <c r="T110" s="544"/>
      <c r="U110" s="24"/>
      <c r="V110" s="544"/>
      <c r="W110" s="544"/>
      <c r="X110" s="544"/>
      <c r="Y110" s="544"/>
      <c r="Z110" s="544"/>
      <c r="AA110" s="545"/>
      <c r="AB110" s="545"/>
      <c r="AC110" s="545"/>
      <c r="AD110" s="545"/>
      <c r="AE110" s="545"/>
      <c r="AF110" s="545"/>
      <c r="AG110" s="545"/>
      <c r="AH110" s="545"/>
      <c r="AI110" s="545"/>
      <c r="AJ110" s="545"/>
      <c r="AK110" s="545"/>
      <c r="AL110" s="546"/>
      <c r="AM110" s="546"/>
      <c r="AN110" s="546"/>
      <c r="AO110" s="546"/>
      <c r="AP110" s="546"/>
      <c r="AQ110" s="546"/>
      <c r="AR110" s="546"/>
      <c r="AS110" s="546"/>
      <c r="AT110" s="546"/>
      <c r="AU110" s="606"/>
      <c r="AV110" s="606"/>
      <c r="AW110" s="546"/>
      <c r="AX110" s="546"/>
      <c r="AY110" s="547"/>
      <c r="AZ110" s="547"/>
      <c r="BA110" s="547"/>
      <c r="BB110" s="547"/>
      <c r="BC110" s="547"/>
      <c r="BD110" s="547"/>
      <c r="BE110" s="41"/>
    </row>
    <row r="111" spans="1:57" ht="19.5" customHeight="1" thickBot="1" x14ac:dyDescent="0.4">
      <c r="A111" s="605"/>
      <c r="B111" s="112">
        <v>34</v>
      </c>
      <c r="C111" s="853" t="s">
        <v>1032</v>
      </c>
      <c r="D111" s="113"/>
      <c r="E111" s="850" t="s">
        <v>1070</v>
      </c>
      <c r="F111" s="852" t="s">
        <v>4</v>
      </c>
      <c r="G111" s="544"/>
      <c r="H111" s="544"/>
      <c r="I111" s="544"/>
      <c r="J111" s="544"/>
      <c r="K111" s="544"/>
      <c r="L111" s="544"/>
      <c r="M111" s="544"/>
      <c r="N111" s="544"/>
      <c r="O111" s="544"/>
      <c r="P111" s="544"/>
      <c r="Q111" s="544"/>
      <c r="R111" s="544"/>
      <c r="S111" s="544"/>
      <c r="T111" s="544"/>
      <c r="U111" s="24"/>
      <c r="V111" s="544"/>
      <c r="W111" s="544"/>
      <c r="X111" s="544"/>
      <c r="Y111" s="544"/>
      <c r="Z111" s="544"/>
      <c r="AA111" s="545"/>
      <c r="AB111" s="545"/>
      <c r="AC111" s="545"/>
      <c r="AD111" s="545"/>
      <c r="AE111" s="545"/>
      <c r="AF111" s="545"/>
      <c r="AG111" s="545"/>
      <c r="AH111" s="545"/>
      <c r="AI111" s="545"/>
      <c r="AJ111" s="545"/>
      <c r="AK111" s="545"/>
      <c r="AL111" s="546"/>
      <c r="AM111" s="546"/>
      <c r="AN111" s="546"/>
      <c r="AO111" s="546"/>
      <c r="AP111" s="546"/>
      <c r="AQ111" s="546"/>
      <c r="AR111" s="546"/>
      <c r="AS111" s="546"/>
      <c r="AT111" s="546"/>
      <c r="AU111" s="606"/>
      <c r="AV111" s="606"/>
      <c r="AW111" s="546"/>
      <c r="AX111" s="546"/>
      <c r="AY111" s="547"/>
      <c r="AZ111" s="547"/>
      <c r="BA111" s="547"/>
      <c r="BB111" s="547"/>
      <c r="BC111" s="547"/>
      <c r="BD111" s="547"/>
      <c r="BE111" s="41"/>
    </row>
    <row r="112" spans="1:57" ht="19.5" customHeight="1" x14ac:dyDescent="0.35">
      <c r="A112" s="605" t="s">
        <v>1071</v>
      </c>
      <c r="B112" s="112">
        <v>1</v>
      </c>
      <c r="C112" s="853" t="s">
        <v>1106</v>
      </c>
      <c r="D112" s="113"/>
      <c r="E112" s="849" t="s">
        <v>1072</v>
      </c>
      <c r="F112" s="851" t="s">
        <v>3</v>
      </c>
      <c r="G112" s="544"/>
      <c r="H112" s="544"/>
      <c r="I112" s="544"/>
      <c r="J112" s="544"/>
      <c r="K112" s="544"/>
      <c r="L112" s="544"/>
      <c r="M112" s="544"/>
      <c r="N112" s="544"/>
      <c r="O112" s="544"/>
      <c r="P112" s="544"/>
      <c r="Q112" s="544"/>
      <c r="R112" s="544"/>
      <c r="S112" s="544"/>
      <c r="T112" s="544"/>
      <c r="U112" s="24"/>
      <c r="V112" s="544"/>
      <c r="W112" s="544"/>
      <c r="X112" s="544"/>
      <c r="Y112" s="544"/>
      <c r="Z112" s="544"/>
      <c r="AA112" s="545"/>
      <c r="AB112" s="545"/>
      <c r="AC112" s="545"/>
      <c r="AD112" s="545"/>
      <c r="AE112" s="545"/>
      <c r="AF112" s="545"/>
      <c r="AG112" s="545"/>
      <c r="AH112" s="545"/>
      <c r="AI112" s="545"/>
      <c r="AJ112" s="545"/>
      <c r="AK112" s="545"/>
      <c r="AL112" s="546"/>
      <c r="AM112" s="546"/>
      <c r="AN112" s="546"/>
      <c r="AO112" s="546"/>
      <c r="AP112" s="546"/>
      <c r="AQ112" s="546"/>
      <c r="AR112" s="546"/>
      <c r="AS112" s="546"/>
      <c r="AT112" s="546"/>
      <c r="AU112" s="606"/>
      <c r="AV112" s="606"/>
      <c r="AW112" s="546"/>
      <c r="AX112" s="546"/>
      <c r="AY112" s="547"/>
      <c r="AZ112" s="547"/>
      <c r="BA112" s="547"/>
      <c r="BB112" s="547"/>
      <c r="BC112" s="547"/>
      <c r="BD112" s="547"/>
      <c r="BE112" s="41"/>
    </row>
    <row r="113" spans="1:57" ht="19.5" customHeight="1" x14ac:dyDescent="0.35">
      <c r="A113" s="605"/>
      <c r="B113" s="112">
        <v>2</v>
      </c>
      <c r="C113" s="853" t="s">
        <v>1217</v>
      </c>
      <c r="D113" s="113"/>
      <c r="E113" s="850" t="s">
        <v>1073</v>
      </c>
      <c r="F113" s="852" t="s">
        <v>4</v>
      </c>
      <c r="G113" s="544"/>
      <c r="H113" s="544"/>
      <c r="I113" s="544"/>
      <c r="J113" s="544"/>
      <c r="K113" s="544"/>
      <c r="L113" s="544"/>
      <c r="M113" s="544"/>
      <c r="N113" s="544"/>
      <c r="O113" s="544"/>
      <c r="P113" s="544"/>
      <c r="Q113" s="544"/>
      <c r="R113" s="544"/>
      <c r="S113" s="544"/>
      <c r="T113" s="544"/>
      <c r="U113" s="24"/>
      <c r="V113" s="544"/>
      <c r="W113" s="544"/>
      <c r="X113" s="544"/>
      <c r="Y113" s="544"/>
      <c r="Z113" s="544"/>
      <c r="AA113" s="545"/>
      <c r="AB113" s="545"/>
      <c r="AC113" s="545"/>
      <c r="AD113" s="545"/>
      <c r="AE113" s="545"/>
      <c r="AF113" s="545"/>
      <c r="AG113" s="545"/>
      <c r="AH113" s="545"/>
      <c r="AI113" s="545"/>
      <c r="AJ113" s="545"/>
      <c r="AK113" s="545"/>
      <c r="AL113" s="546"/>
      <c r="AM113" s="546"/>
      <c r="AN113" s="546"/>
      <c r="AO113" s="546"/>
      <c r="AP113" s="546"/>
      <c r="AQ113" s="546"/>
      <c r="AR113" s="546"/>
      <c r="AS113" s="546"/>
      <c r="AT113" s="546"/>
      <c r="AU113" s="606"/>
      <c r="AV113" s="606"/>
      <c r="AW113" s="546"/>
      <c r="AX113" s="546"/>
      <c r="AY113" s="547"/>
      <c r="AZ113" s="547"/>
      <c r="BA113" s="547"/>
      <c r="BB113" s="547"/>
      <c r="BC113" s="547"/>
      <c r="BD113" s="547"/>
      <c r="BE113" s="41"/>
    </row>
    <row r="114" spans="1:57" ht="19.5" customHeight="1" x14ac:dyDescent="0.35">
      <c r="A114" s="605"/>
      <c r="B114" s="112">
        <v>3</v>
      </c>
      <c r="C114" s="853" t="s">
        <v>1218</v>
      </c>
      <c r="D114" s="113"/>
      <c r="E114" s="850" t="s">
        <v>1074</v>
      </c>
      <c r="F114" s="852" t="s">
        <v>4</v>
      </c>
      <c r="G114" s="544"/>
      <c r="H114" s="544"/>
      <c r="I114" s="544"/>
      <c r="J114" s="544"/>
      <c r="K114" s="544"/>
      <c r="L114" s="544"/>
      <c r="M114" s="544"/>
      <c r="N114" s="544"/>
      <c r="O114" s="544"/>
      <c r="P114" s="544"/>
      <c r="Q114" s="544"/>
      <c r="R114" s="544"/>
      <c r="S114" s="544"/>
      <c r="T114" s="544"/>
      <c r="U114" s="24"/>
      <c r="V114" s="544"/>
      <c r="W114" s="544"/>
      <c r="X114" s="544"/>
      <c r="Y114" s="544"/>
      <c r="Z114" s="544"/>
      <c r="AA114" s="545"/>
      <c r="AB114" s="545"/>
      <c r="AC114" s="545"/>
      <c r="AD114" s="545"/>
      <c r="AE114" s="545"/>
      <c r="AF114" s="545"/>
      <c r="AG114" s="545"/>
      <c r="AH114" s="545"/>
      <c r="AI114" s="545"/>
      <c r="AJ114" s="545"/>
      <c r="AK114" s="545"/>
      <c r="AL114" s="546"/>
      <c r="AM114" s="546"/>
      <c r="AN114" s="546"/>
      <c r="AO114" s="546"/>
      <c r="AP114" s="546"/>
      <c r="AQ114" s="546"/>
      <c r="AR114" s="546"/>
      <c r="AS114" s="546"/>
      <c r="AT114" s="546"/>
      <c r="AU114" s="606"/>
      <c r="AV114" s="606"/>
      <c r="AW114" s="546"/>
      <c r="AX114" s="546"/>
      <c r="AY114" s="547"/>
      <c r="AZ114" s="547"/>
      <c r="BA114" s="547"/>
      <c r="BB114" s="547"/>
      <c r="BC114" s="547"/>
      <c r="BD114" s="547"/>
      <c r="BE114" s="41"/>
    </row>
    <row r="115" spans="1:57" ht="19.5" customHeight="1" x14ac:dyDescent="0.35">
      <c r="A115" s="605"/>
      <c r="B115" s="112">
        <v>4</v>
      </c>
      <c r="C115" s="853" t="s">
        <v>1219</v>
      </c>
      <c r="D115" s="113"/>
      <c r="E115" s="850" t="s">
        <v>1075</v>
      </c>
      <c r="F115" s="852" t="s">
        <v>3</v>
      </c>
      <c r="G115" s="544"/>
      <c r="H115" s="544"/>
      <c r="I115" s="544"/>
      <c r="J115" s="544"/>
      <c r="K115" s="544"/>
      <c r="L115" s="544"/>
      <c r="M115" s="544"/>
      <c r="N115" s="544"/>
      <c r="O115" s="544"/>
      <c r="P115" s="544"/>
      <c r="Q115" s="544"/>
      <c r="R115" s="544"/>
      <c r="S115" s="544"/>
      <c r="T115" s="544"/>
      <c r="U115" s="24"/>
      <c r="V115" s="544"/>
      <c r="W115" s="544"/>
      <c r="X115" s="544"/>
      <c r="Y115" s="544"/>
      <c r="Z115" s="544"/>
      <c r="AA115" s="545"/>
      <c r="AB115" s="545"/>
      <c r="AC115" s="545"/>
      <c r="AD115" s="545"/>
      <c r="AE115" s="545"/>
      <c r="AF115" s="545"/>
      <c r="AG115" s="545"/>
      <c r="AH115" s="545"/>
      <c r="AI115" s="545"/>
      <c r="AJ115" s="545"/>
      <c r="AK115" s="545"/>
      <c r="AL115" s="546"/>
      <c r="AM115" s="546"/>
      <c r="AN115" s="546"/>
      <c r="AO115" s="546"/>
      <c r="AP115" s="546"/>
      <c r="AQ115" s="546"/>
      <c r="AR115" s="546"/>
      <c r="AS115" s="546"/>
      <c r="AT115" s="546"/>
      <c r="AU115" s="606"/>
      <c r="AV115" s="606"/>
      <c r="AW115" s="546"/>
      <c r="AX115" s="546"/>
      <c r="AY115" s="547"/>
      <c r="AZ115" s="547"/>
      <c r="BA115" s="547"/>
      <c r="BB115" s="547"/>
      <c r="BC115" s="547"/>
      <c r="BD115" s="547"/>
      <c r="BE115" s="41"/>
    </row>
    <row r="116" spans="1:57" ht="19.5" customHeight="1" x14ac:dyDescent="0.35">
      <c r="A116" s="605"/>
      <c r="B116" s="112">
        <v>5</v>
      </c>
      <c r="C116" s="853" t="s">
        <v>1220</v>
      </c>
      <c r="D116" s="113"/>
      <c r="E116" s="850" t="s">
        <v>1076</v>
      </c>
      <c r="F116" s="852" t="s">
        <v>3</v>
      </c>
      <c r="G116" s="544"/>
      <c r="H116" s="544"/>
      <c r="I116" s="544"/>
      <c r="J116" s="544"/>
      <c r="K116" s="544"/>
      <c r="L116" s="544"/>
      <c r="M116" s="544"/>
      <c r="N116" s="544"/>
      <c r="O116" s="544"/>
      <c r="P116" s="544"/>
      <c r="Q116" s="544"/>
      <c r="R116" s="544"/>
      <c r="S116" s="544"/>
      <c r="T116" s="544"/>
      <c r="U116" s="24"/>
      <c r="V116" s="544"/>
      <c r="W116" s="544"/>
      <c r="X116" s="544"/>
      <c r="Y116" s="544"/>
      <c r="Z116" s="544"/>
      <c r="AA116" s="545"/>
      <c r="AB116" s="545"/>
      <c r="AC116" s="545"/>
      <c r="AD116" s="545"/>
      <c r="AE116" s="545"/>
      <c r="AF116" s="545"/>
      <c r="AG116" s="545"/>
      <c r="AH116" s="545"/>
      <c r="AI116" s="545"/>
      <c r="AJ116" s="545"/>
      <c r="AK116" s="545"/>
      <c r="AL116" s="546"/>
      <c r="AM116" s="546"/>
      <c r="AN116" s="546"/>
      <c r="AO116" s="546"/>
      <c r="AP116" s="546"/>
      <c r="AQ116" s="546"/>
      <c r="AR116" s="546"/>
      <c r="AS116" s="546"/>
      <c r="AT116" s="546"/>
      <c r="AU116" s="606"/>
      <c r="AV116" s="606"/>
      <c r="AW116" s="546"/>
      <c r="AX116" s="546"/>
      <c r="AY116" s="547"/>
      <c r="AZ116" s="547"/>
      <c r="BA116" s="547"/>
      <c r="BB116" s="547"/>
      <c r="BC116" s="547"/>
      <c r="BD116" s="547"/>
      <c r="BE116" s="41"/>
    </row>
    <row r="117" spans="1:57" ht="19.5" customHeight="1" x14ac:dyDescent="0.35">
      <c r="A117" s="605"/>
      <c r="B117" s="112">
        <v>6</v>
      </c>
      <c r="C117" s="853" t="s">
        <v>1221</v>
      </c>
      <c r="D117" s="113"/>
      <c r="E117" s="850" t="s">
        <v>1077</v>
      </c>
      <c r="F117" s="852" t="s">
        <v>4</v>
      </c>
      <c r="G117" s="544"/>
      <c r="H117" s="544"/>
      <c r="I117" s="544"/>
      <c r="J117" s="544"/>
      <c r="K117" s="544"/>
      <c r="L117" s="544"/>
      <c r="M117" s="544"/>
      <c r="N117" s="544"/>
      <c r="O117" s="544"/>
      <c r="P117" s="544"/>
      <c r="Q117" s="544"/>
      <c r="R117" s="544"/>
      <c r="S117" s="544"/>
      <c r="T117" s="544"/>
      <c r="U117" s="24"/>
      <c r="V117" s="544"/>
      <c r="W117" s="544"/>
      <c r="X117" s="544"/>
      <c r="Y117" s="544"/>
      <c r="Z117" s="544"/>
      <c r="AA117" s="545"/>
      <c r="AB117" s="545"/>
      <c r="AC117" s="545"/>
      <c r="AD117" s="545"/>
      <c r="AE117" s="545"/>
      <c r="AF117" s="545"/>
      <c r="AG117" s="545"/>
      <c r="AH117" s="545"/>
      <c r="AI117" s="545"/>
      <c r="AJ117" s="545"/>
      <c r="AK117" s="545"/>
      <c r="AL117" s="546"/>
      <c r="AM117" s="546"/>
      <c r="AN117" s="546"/>
      <c r="AO117" s="546"/>
      <c r="AP117" s="546"/>
      <c r="AQ117" s="546"/>
      <c r="AR117" s="546"/>
      <c r="AS117" s="546"/>
      <c r="AT117" s="546"/>
      <c r="AU117" s="606"/>
      <c r="AV117" s="606"/>
      <c r="AW117" s="546"/>
      <c r="AX117" s="546"/>
      <c r="AY117" s="547"/>
      <c r="AZ117" s="547"/>
      <c r="BA117" s="547"/>
      <c r="BB117" s="547"/>
      <c r="BC117" s="547"/>
      <c r="BD117" s="547"/>
      <c r="BE117" s="41"/>
    </row>
    <row r="118" spans="1:57" ht="19.5" customHeight="1" x14ac:dyDescent="0.35">
      <c r="A118" s="605"/>
      <c r="B118" s="112">
        <v>7</v>
      </c>
      <c r="C118" s="853" t="s">
        <v>1222</v>
      </c>
      <c r="D118" s="113"/>
      <c r="E118" s="850" t="s">
        <v>1078</v>
      </c>
      <c r="F118" s="852" t="s">
        <v>4</v>
      </c>
      <c r="G118" s="544"/>
      <c r="H118" s="544"/>
      <c r="I118" s="544"/>
      <c r="J118" s="544"/>
      <c r="K118" s="544"/>
      <c r="L118" s="544"/>
      <c r="M118" s="544"/>
      <c r="N118" s="544"/>
      <c r="O118" s="544"/>
      <c r="P118" s="544"/>
      <c r="Q118" s="544"/>
      <c r="R118" s="544"/>
      <c r="S118" s="544"/>
      <c r="T118" s="544"/>
      <c r="U118" s="24"/>
      <c r="V118" s="544"/>
      <c r="W118" s="544"/>
      <c r="X118" s="544"/>
      <c r="Y118" s="544"/>
      <c r="Z118" s="544"/>
      <c r="AA118" s="545"/>
      <c r="AB118" s="545"/>
      <c r="AC118" s="545"/>
      <c r="AD118" s="545"/>
      <c r="AE118" s="545"/>
      <c r="AF118" s="545"/>
      <c r="AG118" s="545"/>
      <c r="AH118" s="545"/>
      <c r="AI118" s="545"/>
      <c r="AJ118" s="545"/>
      <c r="AK118" s="545"/>
      <c r="AL118" s="546"/>
      <c r="AM118" s="546"/>
      <c r="AN118" s="546"/>
      <c r="AO118" s="546"/>
      <c r="AP118" s="546"/>
      <c r="AQ118" s="546"/>
      <c r="AR118" s="546"/>
      <c r="AS118" s="546"/>
      <c r="AT118" s="546"/>
      <c r="AU118" s="606"/>
      <c r="AV118" s="606"/>
      <c r="AW118" s="546"/>
      <c r="AX118" s="546"/>
      <c r="AY118" s="547"/>
      <c r="AZ118" s="547"/>
      <c r="BA118" s="547"/>
      <c r="BB118" s="547"/>
      <c r="BC118" s="547"/>
      <c r="BD118" s="547"/>
      <c r="BE118" s="41"/>
    </row>
    <row r="119" spans="1:57" ht="19.5" customHeight="1" x14ac:dyDescent="0.35">
      <c r="A119" s="605"/>
      <c r="B119" s="112">
        <v>8</v>
      </c>
      <c r="C119" s="853" t="s">
        <v>1223</v>
      </c>
      <c r="D119" s="113"/>
      <c r="E119" s="850" t="s">
        <v>1079</v>
      </c>
      <c r="F119" s="852" t="s">
        <v>3</v>
      </c>
      <c r="G119" s="544"/>
      <c r="H119" s="544"/>
      <c r="I119" s="544"/>
      <c r="J119" s="544"/>
      <c r="K119" s="544"/>
      <c r="L119" s="544"/>
      <c r="M119" s="544"/>
      <c r="N119" s="544"/>
      <c r="O119" s="544"/>
      <c r="P119" s="544"/>
      <c r="Q119" s="544"/>
      <c r="R119" s="544"/>
      <c r="S119" s="544"/>
      <c r="T119" s="544"/>
      <c r="U119" s="24"/>
      <c r="V119" s="544"/>
      <c r="W119" s="544"/>
      <c r="X119" s="544"/>
      <c r="Y119" s="544"/>
      <c r="Z119" s="544"/>
      <c r="AA119" s="545"/>
      <c r="AB119" s="545"/>
      <c r="AC119" s="545"/>
      <c r="AD119" s="545"/>
      <c r="AE119" s="545"/>
      <c r="AF119" s="545"/>
      <c r="AG119" s="545"/>
      <c r="AH119" s="545"/>
      <c r="AI119" s="545"/>
      <c r="AJ119" s="545"/>
      <c r="AK119" s="545"/>
      <c r="AL119" s="546"/>
      <c r="AM119" s="546"/>
      <c r="AN119" s="546"/>
      <c r="AO119" s="546"/>
      <c r="AP119" s="546"/>
      <c r="AQ119" s="546"/>
      <c r="AR119" s="546"/>
      <c r="AS119" s="546"/>
      <c r="AT119" s="546"/>
      <c r="AU119" s="606"/>
      <c r="AV119" s="606"/>
      <c r="AW119" s="546"/>
      <c r="AX119" s="546"/>
      <c r="AY119" s="547"/>
      <c r="AZ119" s="547"/>
      <c r="BA119" s="547"/>
      <c r="BB119" s="547"/>
      <c r="BC119" s="547"/>
      <c r="BD119" s="547"/>
      <c r="BE119" s="41"/>
    </row>
    <row r="120" spans="1:57" ht="19.5" customHeight="1" x14ac:dyDescent="0.35">
      <c r="A120" s="605"/>
      <c r="B120" s="112">
        <v>9</v>
      </c>
      <c r="C120" s="853" t="s">
        <v>1224</v>
      </c>
      <c r="D120" s="113"/>
      <c r="E120" s="850" t="s">
        <v>1080</v>
      </c>
      <c r="F120" s="852" t="s">
        <v>3</v>
      </c>
      <c r="G120" s="544"/>
      <c r="H120" s="544"/>
      <c r="I120" s="544"/>
      <c r="J120" s="544"/>
      <c r="K120" s="544"/>
      <c r="L120" s="544"/>
      <c r="M120" s="544"/>
      <c r="N120" s="544"/>
      <c r="O120" s="544"/>
      <c r="P120" s="544"/>
      <c r="Q120" s="544"/>
      <c r="R120" s="544"/>
      <c r="S120" s="544"/>
      <c r="T120" s="544"/>
      <c r="U120" s="24"/>
      <c r="V120" s="544"/>
      <c r="W120" s="544"/>
      <c r="X120" s="544"/>
      <c r="Y120" s="544"/>
      <c r="Z120" s="544"/>
      <c r="AA120" s="545"/>
      <c r="AB120" s="545"/>
      <c r="AC120" s="545"/>
      <c r="AD120" s="545"/>
      <c r="AE120" s="545"/>
      <c r="AF120" s="545"/>
      <c r="AG120" s="545"/>
      <c r="AH120" s="545"/>
      <c r="AI120" s="545"/>
      <c r="AJ120" s="545"/>
      <c r="AK120" s="545"/>
      <c r="AL120" s="546"/>
      <c r="AM120" s="546"/>
      <c r="AN120" s="546"/>
      <c r="AO120" s="546"/>
      <c r="AP120" s="546"/>
      <c r="AQ120" s="546"/>
      <c r="AR120" s="546"/>
      <c r="AS120" s="546"/>
      <c r="AT120" s="546"/>
      <c r="AU120" s="606"/>
      <c r="AV120" s="606"/>
      <c r="AW120" s="546"/>
      <c r="AX120" s="546"/>
      <c r="AY120" s="547"/>
      <c r="AZ120" s="547"/>
      <c r="BA120" s="547"/>
      <c r="BB120" s="547"/>
      <c r="BC120" s="547"/>
      <c r="BD120" s="547"/>
      <c r="BE120" s="41"/>
    </row>
    <row r="121" spans="1:57" ht="19.5" customHeight="1" x14ac:dyDescent="0.35">
      <c r="A121" s="605"/>
      <c r="B121" s="112">
        <v>10</v>
      </c>
      <c r="C121" s="853" t="s">
        <v>1225</v>
      </c>
      <c r="D121" s="113"/>
      <c r="E121" s="850" t="s">
        <v>1081</v>
      </c>
      <c r="F121" s="852" t="s">
        <v>3</v>
      </c>
      <c r="G121" s="544"/>
      <c r="H121" s="544"/>
      <c r="I121" s="544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24"/>
      <c r="V121" s="544"/>
      <c r="W121" s="544"/>
      <c r="X121" s="544"/>
      <c r="Y121" s="544"/>
      <c r="Z121" s="544"/>
      <c r="AA121" s="545"/>
      <c r="AB121" s="545"/>
      <c r="AC121" s="545"/>
      <c r="AD121" s="545"/>
      <c r="AE121" s="545"/>
      <c r="AF121" s="545"/>
      <c r="AG121" s="545"/>
      <c r="AH121" s="545"/>
      <c r="AI121" s="545"/>
      <c r="AJ121" s="545"/>
      <c r="AK121" s="545"/>
      <c r="AL121" s="546"/>
      <c r="AM121" s="546"/>
      <c r="AN121" s="546"/>
      <c r="AO121" s="546"/>
      <c r="AP121" s="546"/>
      <c r="AQ121" s="546"/>
      <c r="AR121" s="546"/>
      <c r="AS121" s="546"/>
      <c r="AT121" s="546"/>
      <c r="AU121" s="606"/>
      <c r="AV121" s="606"/>
      <c r="AW121" s="546"/>
      <c r="AX121" s="546"/>
      <c r="AY121" s="547"/>
      <c r="AZ121" s="547"/>
      <c r="BA121" s="547"/>
      <c r="BB121" s="547"/>
      <c r="BC121" s="547"/>
      <c r="BD121" s="547"/>
      <c r="BE121" s="41"/>
    </row>
    <row r="122" spans="1:57" ht="19.5" customHeight="1" x14ac:dyDescent="0.35">
      <c r="A122" s="605"/>
      <c r="B122" s="112">
        <v>11</v>
      </c>
      <c r="C122" s="853" t="s">
        <v>1226</v>
      </c>
      <c r="D122" s="113"/>
      <c r="E122" s="850" t="s">
        <v>1082</v>
      </c>
      <c r="F122" s="852" t="s">
        <v>4</v>
      </c>
      <c r="G122" s="544"/>
      <c r="H122" s="544"/>
      <c r="I122" s="544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24"/>
      <c r="V122" s="544"/>
      <c r="W122" s="544"/>
      <c r="X122" s="544"/>
      <c r="Y122" s="544"/>
      <c r="Z122" s="544"/>
      <c r="AA122" s="545"/>
      <c r="AB122" s="545"/>
      <c r="AC122" s="545"/>
      <c r="AD122" s="545"/>
      <c r="AE122" s="545"/>
      <c r="AF122" s="545"/>
      <c r="AG122" s="545"/>
      <c r="AH122" s="545"/>
      <c r="AI122" s="545"/>
      <c r="AJ122" s="545"/>
      <c r="AK122" s="545"/>
      <c r="AL122" s="546"/>
      <c r="AM122" s="546"/>
      <c r="AN122" s="546"/>
      <c r="AO122" s="546"/>
      <c r="AP122" s="546"/>
      <c r="AQ122" s="546"/>
      <c r="AR122" s="546"/>
      <c r="AS122" s="546"/>
      <c r="AT122" s="546"/>
      <c r="AU122" s="606"/>
      <c r="AV122" s="606"/>
      <c r="AW122" s="546"/>
      <c r="AX122" s="546"/>
      <c r="AY122" s="547"/>
      <c r="AZ122" s="547"/>
      <c r="BA122" s="547"/>
      <c r="BB122" s="547"/>
      <c r="BC122" s="547"/>
      <c r="BD122" s="547"/>
      <c r="BE122" s="41"/>
    </row>
    <row r="123" spans="1:57" ht="19.5" customHeight="1" x14ac:dyDescent="0.35">
      <c r="A123" s="605"/>
      <c r="B123" s="112">
        <v>12</v>
      </c>
      <c r="C123" s="853" t="s">
        <v>1227</v>
      </c>
      <c r="D123" s="113"/>
      <c r="E123" s="850" t="s">
        <v>1083</v>
      </c>
      <c r="F123" s="852" t="s">
        <v>4</v>
      </c>
      <c r="G123" s="544"/>
      <c r="H123" s="544"/>
      <c r="I123" s="544"/>
      <c r="J123" s="544"/>
      <c r="K123" s="544"/>
      <c r="L123" s="544"/>
      <c r="M123" s="544"/>
      <c r="N123" s="544"/>
      <c r="O123" s="544"/>
      <c r="P123" s="544"/>
      <c r="Q123" s="544"/>
      <c r="R123" s="544"/>
      <c r="S123" s="544"/>
      <c r="T123" s="544"/>
      <c r="U123" s="24"/>
      <c r="V123" s="544"/>
      <c r="W123" s="544"/>
      <c r="X123" s="544"/>
      <c r="Y123" s="544"/>
      <c r="Z123" s="544"/>
      <c r="AA123" s="545"/>
      <c r="AB123" s="545"/>
      <c r="AC123" s="545"/>
      <c r="AD123" s="545"/>
      <c r="AE123" s="545"/>
      <c r="AF123" s="545"/>
      <c r="AG123" s="545"/>
      <c r="AH123" s="545"/>
      <c r="AI123" s="545"/>
      <c r="AJ123" s="545"/>
      <c r="AK123" s="545"/>
      <c r="AL123" s="546"/>
      <c r="AM123" s="546"/>
      <c r="AN123" s="546"/>
      <c r="AO123" s="546"/>
      <c r="AP123" s="546"/>
      <c r="AQ123" s="546"/>
      <c r="AR123" s="546"/>
      <c r="AS123" s="546"/>
      <c r="AT123" s="546"/>
      <c r="AU123" s="606"/>
      <c r="AV123" s="606"/>
      <c r="AW123" s="546"/>
      <c r="AX123" s="546"/>
      <c r="AY123" s="547"/>
      <c r="AZ123" s="547"/>
      <c r="BA123" s="547"/>
      <c r="BB123" s="547"/>
      <c r="BC123" s="547"/>
      <c r="BD123" s="547"/>
      <c r="BE123" s="41"/>
    </row>
    <row r="124" spans="1:57" ht="19.5" customHeight="1" x14ac:dyDescent="0.35">
      <c r="A124" s="605"/>
      <c r="B124" s="112">
        <v>13</v>
      </c>
      <c r="C124" s="853" t="s">
        <v>1228</v>
      </c>
      <c r="D124" s="113"/>
      <c r="E124" s="850" t="s">
        <v>1084</v>
      </c>
      <c r="F124" s="852" t="s">
        <v>3</v>
      </c>
      <c r="G124" s="544"/>
      <c r="H124" s="544"/>
      <c r="I124" s="544"/>
      <c r="J124" s="544"/>
      <c r="K124" s="544"/>
      <c r="L124" s="544"/>
      <c r="M124" s="544"/>
      <c r="N124" s="544"/>
      <c r="O124" s="544"/>
      <c r="P124" s="544"/>
      <c r="Q124" s="544"/>
      <c r="R124" s="544"/>
      <c r="S124" s="544"/>
      <c r="T124" s="544"/>
      <c r="U124" s="24"/>
      <c r="V124" s="544"/>
      <c r="W124" s="544"/>
      <c r="X124" s="544"/>
      <c r="Y124" s="544"/>
      <c r="Z124" s="544"/>
      <c r="AA124" s="545"/>
      <c r="AB124" s="545"/>
      <c r="AC124" s="545"/>
      <c r="AD124" s="545"/>
      <c r="AE124" s="545"/>
      <c r="AF124" s="545"/>
      <c r="AG124" s="545"/>
      <c r="AH124" s="545"/>
      <c r="AI124" s="545"/>
      <c r="AJ124" s="545"/>
      <c r="AK124" s="545"/>
      <c r="AL124" s="546"/>
      <c r="AM124" s="546"/>
      <c r="AN124" s="546"/>
      <c r="AO124" s="546"/>
      <c r="AP124" s="546"/>
      <c r="AQ124" s="546"/>
      <c r="AR124" s="546"/>
      <c r="AS124" s="546"/>
      <c r="AT124" s="546"/>
      <c r="AU124" s="606"/>
      <c r="AV124" s="606"/>
      <c r="AW124" s="546"/>
      <c r="AX124" s="546"/>
      <c r="AY124" s="547"/>
      <c r="AZ124" s="547"/>
      <c r="BA124" s="547"/>
      <c r="BB124" s="547"/>
      <c r="BC124" s="547"/>
      <c r="BD124" s="547"/>
      <c r="BE124" s="41"/>
    </row>
    <row r="125" spans="1:57" ht="19.5" customHeight="1" x14ac:dyDescent="0.35">
      <c r="A125" s="605"/>
      <c r="B125" s="112">
        <v>14</v>
      </c>
      <c r="C125" s="853" t="s">
        <v>1229</v>
      </c>
      <c r="D125" s="113"/>
      <c r="E125" s="850" t="s">
        <v>1085</v>
      </c>
      <c r="F125" s="852" t="s">
        <v>4</v>
      </c>
      <c r="G125" s="544"/>
      <c r="H125" s="544"/>
      <c r="I125" s="544"/>
      <c r="J125" s="544"/>
      <c r="K125" s="544"/>
      <c r="L125" s="544"/>
      <c r="M125" s="544"/>
      <c r="N125" s="544"/>
      <c r="O125" s="544"/>
      <c r="P125" s="544"/>
      <c r="Q125" s="544"/>
      <c r="R125" s="544"/>
      <c r="S125" s="544"/>
      <c r="T125" s="544"/>
      <c r="U125" s="24"/>
      <c r="V125" s="544"/>
      <c r="W125" s="544"/>
      <c r="X125" s="544"/>
      <c r="Y125" s="544"/>
      <c r="Z125" s="544"/>
      <c r="AA125" s="545"/>
      <c r="AB125" s="545"/>
      <c r="AC125" s="545"/>
      <c r="AD125" s="545"/>
      <c r="AE125" s="545"/>
      <c r="AF125" s="545"/>
      <c r="AG125" s="545"/>
      <c r="AH125" s="545"/>
      <c r="AI125" s="545"/>
      <c r="AJ125" s="545"/>
      <c r="AK125" s="545"/>
      <c r="AL125" s="546"/>
      <c r="AM125" s="546"/>
      <c r="AN125" s="546"/>
      <c r="AO125" s="546"/>
      <c r="AP125" s="546"/>
      <c r="AQ125" s="546"/>
      <c r="AR125" s="546"/>
      <c r="AS125" s="546"/>
      <c r="AT125" s="546"/>
      <c r="AU125" s="606"/>
      <c r="AV125" s="606"/>
      <c r="AW125" s="546"/>
      <c r="AX125" s="546"/>
      <c r="AY125" s="547"/>
      <c r="AZ125" s="547"/>
      <c r="BA125" s="547"/>
      <c r="BB125" s="547"/>
      <c r="BC125" s="547"/>
      <c r="BD125" s="547"/>
      <c r="BE125" s="41"/>
    </row>
    <row r="126" spans="1:57" ht="19.5" customHeight="1" x14ac:dyDescent="0.35">
      <c r="A126" s="605"/>
      <c r="B126" s="112">
        <v>15</v>
      </c>
      <c r="C126" s="853" t="s">
        <v>1230</v>
      </c>
      <c r="D126" s="113"/>
      <c r="E126" s="850" t="s">
        <v>1086</v>
      </c>
      <c r="F126" s="852" t="s">
        <v>3</v>
      </c>
      <c r="G126" s="544"/>
      <c r="H126" s="544"/>
      <c r="I126" s="544"/>
      <c r="J126" s="544"/>
      <c r="K126" s="544"/>
      <c r="L126" s="544"/>
      <c r="M126" s="544"/>
      <c r="N126" s="544"/>
      <c r="O126" s="544"/>
      <c r="P126" s="544"/>
      <c r="Q126" s="544"/>
      <c r="R126" s="544"/>
      <c r="S126" s="544"/>
      <c r="T126" s="544"/>
      <c r="U126" s="24"/>
      <c r="V126" s="544"/>
      <c r="W126" s="544"/>
      <c r="X126" s="544"/>
      <c r="Y126" s="544"/>
      <c r="Z126" s="544"/>
      <c r="AA126" s="545"/>
      <c r="AB126" s="545"/>
      <c r="AC126" s="545"/>
      <c r="AD126" s="545"/>
      <c r="AE126" s="545"/>
      <c r="AF126" s="545"/>
      <c r="AG126" s="545"/>
      <c r="AH126" s="545"/>
      <c r="AI126" s="545"/>
      <c r="AJ126" s="545"/>
      <c r="AK126" s="545"/>
      <c r="AL126" s="546"/>
      <c r="AM126" s="546"/>
      <c r="AN126" s="546"/>
      <c r="AO126" s="546"/>
      <c r="AP126" s="546"/>
      <c r="AQ126" s="546"/>
      <c r="AR126" s="546"/>
      <c r="AS126" s="546"/>
      <c r="AT126" s="546"/>
      <c r="AU126" s="606"/>
      <c r="AV126" s="606"/>
      <c r="AW126" s="546"/>
      <c r="AX126" s="546"/>
      <c r="AY126" s="547"/>
      <c r="AZ126" s="547"/>
      <c r="BA126" s="547"/>
      <c r="BB126" s="547"/>
      <c r="BC126" s="547"/>
      <c r="BD126" s="547"/>
      <c r="BE126" s="41"/>
    </row>
    <row r="127" spans="1:57" ht="19.5" customHeight="1" x14ac:dyDescent="0.35">
      <c r="A127" s="605"/>
      <c r="B127" s="112">
        <v>16</v>
      </c>
      <c r="C127" s="853" t="s">
        <v>1231</v>
      </c>
      <c r="D127" s="113"/>
      <c r="E127" s="850" t="s">
        <v>1087</v>
      </c>
      <c r="F127" s="852" t="s">
        <v>4</v>
      </c>
      <c r="G127" s="544"/>
      <c r="H127" s="544"/>
      <c r="I127" s="544"/>
      <c r="J127" s="544"/>
      <c r="K127" s="544"/>
      <c r="L127" s="544"/>
      <c r="M127" s="544"/>
      <c r="N127" s="544"/>
      <c r="O127" s="544"/>
      <c r="P127" s="544"/>
      <c r="Q127" s="544"/>
      <c r="R127" s="544"/>
      <c r="S127" s="544"/>
      <c r="T127" s="544"/>
      <c r="U127" s="24"/>
      <c r="V127" s="544"/>
      <c r="W127" s="544"/>
      <c r="X127" s="544"/>
      <c r="Y127" s="544"/>
      <c r="Z127" s="544"/>
      <c r="AA127" s="545"/>
      <c r="AB127" s="545"/>
      <c r="AC127" s="545"/>
      <c r="AD127" s="545"/>
      <c r="AE127" s="545"/>
      <c r="AF127" s="545"/>
      <c r="AG127" s="545"/>
      <c r="AH127" s="545"/>
      <c r="AI127" s="545"/>
      <c r="AJ127" s="545"/>
      <c r="AK127" s="545"/>
      <c r="AL127" s="546"/>
      <c r="AM127" s="546"/>
      <c r="AN127" s="546"/>
      <c r="AO127" s="546"/>
      <c r="AP127" s="546"/>
      <c r="AQ127" s="546"/>
      <c r="AR127" s="546"/>
      <c r="AS127" s="546"/>
      <c r="AT127" s="546"/>
      <c r="AU127" s="606"/>
      <c r="AV127" s="606"/>
      <c r="AW127" s="546"/>
      <c r="AX127" s="546"/>
      <c r="AY127" s="547"/>
      <c r="AZ127" s="547"/>
      <c r="BA127" s="547"/>
      <c r="BB127" s="547"/>
      <c r="BC127" s="547"/>
      <c r="BD127" s="547"/>
      <c r="BE127" s="41"/>
    </row>
    <row r="128" spans="1:57" ht="19.5" customHeight="1" x14ac:dyDescent="0.35">
      <c r="A128" s="605"/>
      <c r="B128" s="112">
        <v>17</v>
      </c>
      <c r="C128" s="853" t="s">
        <v>1232</v>
      </c>
      <c r="D128" s="113"/>
      <c r="E128" s="850" t="s">
        <v>1088</v>
      </c>
      <c r="F128" s="852" t="s">
        <v>4</v>
      </c>
      <c r="G128" s="544"/>
      <c r="H128" s="544"/>
      <c r="I128" s="544"/>
      <c r="J128" s="544"/>
      <c r="K128" s="544"/>
      <c r="L128" s="544"/>
      <c r="M128" s="544"/>
      <c r="N128" s="544"/>
      <c r="O128" s="544"/>
      <c r="P128" s="544"/>
      <c r="Q128" s="544"/>
      <c r="R128" s="544"/>
      <c r="S128" s="544"/>
      <c r="T128" s="544"/>
      <c r="U128" s="24"/>
      <c r="V128" s="544"/>
      <c r="W128" s="544"/>
      <c r="X128" s="544"/>
      <c r="Y128" s="544"/>
      <c r="Z128" s="544"/>
      <c r="AA128" s="545"/>
      <c r="AB128" s="545"/>
      <c r="AC128" s="545"/>
      <c r="AD128" s="545"/>
      <c r="AE128" s="545"/>
      <c r="AF128" s="545"/>
      <c r="AG128" s="545"/>
      <c r="AH128" s="545"/>
      <c r="AI128" s="545"/>
      <c r="AJ128" s="545"/>
      <c r="AK128" s="545"/>
      <c r="AL128" s="546"/>
      <c r="AM128" s="546"/>
      <c r="AN128" s="546"/>
      <c r="AO128" s="546"/>
      <c r="AP128" s="546"/>
      <c r="AQ128" s="546"/>
      <c r="AR128" s="546"/>
      <c r="AS128" s="546"/>
      <c r="AT128" s="546"/>
      <c r="AU128" s="606"/>
      <c r="AV128" s="606"/>
      <c r="AW128" s="546"/>
      <c r="AX128" s="546"/>
      <c r="AY128" s="547"/>
      <c r="AZ128" s="547"/>
      <c r="BA128" s="547"/>
      <c r="BB128" s="547"/>
      <c r="BC128" s="547"/>
      <c r="BD128" s="547"/>
      <c r="BE128" s="41"/>
    </row>
    <row r="129" spans="1:57" ht="19.5" customHeight="1" x14ac:dyDescent="0.35">
      <c r="A129" s="605"/>
      <c r="B129" s="112">
        <v>18</v>
      </c>
      <c r="C129" s="853" t="s">
        <v>1233</v>
      </c>
      <c r="D129" s="113"/>
      <c r="E129" s="850" t="s">
        <v>1089</v>
      </c>
      <c r="F129" s="852" t="s">
        <v>3</v>
      </c>
      <c r="G129" s="544"/>
      <c r="H129" s="544"/>
      <c r="I129" s="544"/>
      <c r="J129" s="544"/>
      <c r="K129" s="544"/>
      <c r="L129" s="544"/>
      <c r="M129" s="544"/>
      <c r="N129" s="544"/>
      <c r="O129" s="544"/>
      <c r="P129" s="544"/>
      <c r="Q129" s="544"/>
      <c r="R129" s="544"/>
      <c r="S129" s="544"/>
      <c r="T129" s="544"/>
      <c r="U129" s="24"/>
      <c r="V129" s="544"/>
      <c r="W129" s="544"/>
      <c r="X129" s="544"/>
      <c r="Y129" s="544"/>
      <c r="Z129" s="544"/>
      <c r="AA129" s="545"/>
      <c r="AB129" s="545"/>
      <c r="AC129" s="545"/>
      <c r="AD129" s="545"/>
      <c r="AE129" s="545"/>
      <c r="AF129" s="545"/>
      <c r="AG129" s="545"/>
      <c r="AH129" s="545"/>
      <c r="AI129" s="545"/>
      <c r="AJ129" s="545"/>
      <c r="AK129" s="545"/>
      <c r="AL129" s="546"/>
      <c r="AM129" s="546"/>
      <c r="AN129" s="546"/>
      <c r="AO129" s="546"/>
      <c r="AP129" s="546"/>
      <c r="AQ129" s="546"/>
      <c r="AR129" s="546"/>
      <c r="AS129" s="546"/>
      <c r="AT129" s="546"/>
      <c r="AU129" s="606"/>
      <c r="AV129" s="606"/>
      <c r="AW129" s="546"/>
      <c r="AX129" s="546"/>
      <c r="AY129" s="547"/>
      <c r="AZ129" s="547"/>
      <c r="BA129" s="547"/>
      <c r="BB129" s="547"/>
      <c r="BC129" s="547"/>
      <c r="BD129" s="547"/>
      <c r="BE129" s="41"/>
    </row>
    <row r="130" spans="1:57" ht="19.5" customHeight="1" x14ac:dyDescent="0.35">
      <c r="A130" s="605"/>
      <c r="B130" s="112">
        <v>19</v>
      </c>
      <c r="C130" s="853" t="s">
        <v>1234</v>
      </c>
      <c r="D130" s="113"/>
      <c r="E130" s="850" t="s">
        <v>1090</v>
      </c>
      <c r="F130" s="852" t="s">
        <v>4</v>
      </c>
      <c r="G130" s="544"/>
      <c r="H130" s="544"/>
      <c r="I130" s="544"/>
      <c r="J130" s="544"/>
      <c r="K130" s="544"/>
      <c r="L130" s="544"/>
      <c r="M130" s="544"/>
      <c r="N130" s="544"/>
      <c r="O130" s="544"/>
      <c r="P130" s="544"/>
      <c r="Q130" s="544"/>
      <c r="R130" s="544"/>
      <c r="S130" s="544"/>
      <c r="T130" s="544"/>
      <c r="U130" s="24"/>
      <c r="V130" s="544"/>
      <c r="W130" s="544"/>
      <c r="X130" s="544"/>
      <c r="Y130" s="544"/>
      <c r="Z130" s="544"/>
      <c r="AA130" s="545"/>
      <c r="AB130" s="545"/>
      <c r="AC130" s="545"/>
      <c r="AD130" s="545"/>
      <c r="AE130" s="545"/>
      <c r="AF130" s="545"/>
      <c r="AG130" s="545"/>
      <c r="AH130" s="545"/>
      <c r="AI130" s="545"/>
      <c r="AJ130" s="545"/>
      <c r="AK130" s="545"/>
      <c r="AL130" s="546"/>
      <c r="AM130" s="546"/>
      <c r="AN130" s="546"/>
      <c r="AO130" s="546"/>
      <c r="AP130" s="546"/>
      <c r="AQ130" s="546"/>
      <c r="AR130" s="546"/>
      <c r="AS130" s="546"/>
      <c r="AT130" s="546"/>
      <c r="AU130" s="606"/>
      <c r="AV130" s="606"/>
      <c r="AW130" s="546"/>
      <c r="AX130" s="546"/>
      <c r="AY130" s="547"/>
      <c r="AZ130" s="547"/>
      <c r="BA130" s="547"/>
      <c r="BB130" s="547"/>
      <c r="BC130" s="547"/>
      <c r="BD130" s="547"/>
      <c r="BE130" s="41"/>
    </row>
    <row r="131" spans="1:57" ht="19.5" customHeight="1" x14ac:dyDescent="0.35">
      <c r="A131" s="605"/>
      <c r="B131" s="112">
        <v>20</v>
      </c>
      <c r="C131" s="853" t="s">
        <v>1235</v>
      </c>
      <c r="D131" s="113"/>
      <c r="E131" s="850" t="s">
        <v>1091</v>
      </c>
      <c r="F131" s="852" t="s">
        <v>4</v>
      </c>
      <c r="G131" s="544"/>
      <c r="H131" s="544"/>
      <c r="I131" s="544"/>
      <c r="J131" s="544"/>
      <c r="K131" s="544"/>
      <c r="L131" s="544"/>
      <c r="M131" s="544"/>
      <c r="N131" s="544"/>
      <c r="O131" s="544"/>
      <c r="P131" s="544"/>
      <c r="Q131" s="544"/>
      <c r="R131" s="544"/>
      <c r="S131" s="544"/>
      <c r="T131" s="544"/>
      <c r="U131" s="24"/>
      <c r="V131" s="544"/>
      <c r="W131" s="544"/>
      <c r="X131" s="544"/>
      <c r="Y131" s="544"/>
      <c r="Z131" s="544"/>
      <c r="AA131" s="545"/>
      <c r="AB131" s="545"/>
      <c r="AC131" s="545"/>
      <c r="AD131" s="545"/>
      <c r="AE131" s="545"/>
      <c r="AF131" s="545"/>
      <c r="AG131" s="545"/>
      <c r="AH131" s="545"/>
      <c r="AI131" s="545"/>
      <c r="AJ131" s="545"/>
      <c r="AK131" s="545"/>
      <c r="AL131" s="546"/>
      <c r="AM131" s="546"/>
      <c r="AN131" s="546"/>
      <c r="AO131" s="546"/>
      <c r="AP131" s="546"/>
      <c r="AQ131" s="546"/>
      <c r="AR131" s="546"/>
      <c r="AS131" s="546"/>
      <c r="AT131" s="546"/>
      <c r="AU131" s="606"/>
      <c r="AV131" s="606"/>
      <c r="AW131" s="546"/>
      <c r="AX131" s="546"/>
      <c r="AY131" s="547"/>
      <c r="AZ131" s="547"/>
      <c r="BA131" s="547"/>
      <c r="BB131" s="547"/>
      <c r="BC131" s="547"/>
      <c r="BD131" s="547"/>
      <c r="BE131" s="41"/>
    </row>
    <row r="132" spans="1:57" ht="19.5" customHeight="1" x14ac:dyDescent="0.35">
      <c r="A132" s="605"/>
      <c r="B132" s="112">
        <v>21</v>
      </c>
      <c r="C132" s="853" t="s">
        <v>1236</v>
      </c>
      <c r="D132" s="113"/>
      <c r="E132" s="850" t="s">
        <v>1092</v>
      </c>
      <c r="F132" s="852" t="s">
        <v>4</v>
      </c>
      <c r="G132" s="544"/>
      <c r="H132" s="544"/>
      <c r="I132" s="544"/>
      <c r="J132" s="544"/>
      <c r="K132" s="544"/>
      <c r="L132" s="544"/>
      <c r="M132" s="544"/>
      <c r="N132" s="544"/>
      <c r="O132" s="544"/>
      <c r="P132" s="544"/>
      <c r="Q132" s="544"/>
      <c r="R132" s="544"/>
      <c r="S132" s="544"/>
      <c r="T132" s="544"/>
      <c r="U132" s="24"/>
      <c r="V132" s="544"/>
      <c r="W132" s="544"/>
      <c r="X132" s="544"/>
      <c r="Y132" s="544"/>
      <c r="Z132" s="544"/>
      <c r="AA132" s="545"/>
      <c r="AB132" s="545"/>
      <c r="AC132" s="545"/>
      <c r="AD132" s="545"/>
      <c r="AE132" s="545"/>
      <c r="AF132" s="545"/>
      <c r="AG132" s="545"/>
      <c r="AH132" s="545"/>
      <c r="AI132" s="545"/>
      <c r="AJ132" s="545"/>
      <c r="AK132" s="545"/>
      <c r="AL132" s="546"/>
      <c r="AM132" s="546"/>
      <c r="AN132" s="546"/>
      <c r="AO132" s="546"/>
      <c r="AP132" s="546"/>
      <c r="AQ132" s="546"/>
      <c r="AR132" s="546"/>
      <c r="AS132" s="546"/>
      <c r="AT132" s="546"/>
      <c r="AU132" s="606"/>
      <c r="AV132" s="606"/>
      <c r="AW132" s="546"/>
      <c r="AX132" s="546"/>
      <c r="AY132" s="547"/>
      <c r="AZ132" s="547"/>
      <c r="BA132" s="547"/>
      <c r="BB132" s="547"/>
      <c r="BC132" s="547"/>
      <c r="BD132" s="547"/>
      <c r="BE132" s="41"/>
    </row>
    <row r="133" spans="1:57" ht="19.5" customHeight="1" x14ac:dyDescent="0.35">
      <c r="A133" s="605"/>
      <c r="B133" s="112">
        <v>22</v>
      </c>
      <c r="C133" s="853" t="s">
        <v>1237</v>
      </c>
      <c r="D133" s="113"/>
      <c r="E133" s="850" t="s">
        <v>1093</v>
      </c>
      <c r="F133" s="852" t="s">
        <v>3</v>
      </c>
      <c r="G133" s="544"/>
      <c r="H133" s="544"/>
      <c r="I133" s="544"/>
      <c r="J133" s="544"/>
      <c r="K133" s="544"/>
      <c r="L133" s="544"/>
      <c r="M133" s="544"/>
      <c r="N133" s="544"/>
      <c r="O133" s="544"/>
      <c r="P133" s="544"/>
      <c r="Q133" s="544"/>
      <c r="R133" s="544"/>
      <c r="S133" s="544"/>
      <c r="T133" s="544"/>
      <c r="U133" s="24"/>
      <c r="V133" s="544"/>
      <c r="W133" s="544"/>
      <c r="X133" s="544"/>
      <c r="Y133" s="544"/>
      <c r="Z133" s="544"/>
      <c r="AA133" s="545"/>
      <c r="AB133" s="545"/>
      <c r="AC133" s="545"/>
      <c r="AD133" s="545"/>
      <c r="AE133" s="545"/>
      <c r="AF133" s="545"/>
      <c r="AG133" s="545"/>
      <c r="AH133" s="545"/>
      <c r="AI133" s="545"/>
      <c r="AJ133" s="545"/>
      <c r="AK133" s="545"/>
      <c r="AL133" s="546"/>
      <c r="AM133" s="546"/>
      <c r="AN133" s="546"/>
      <c r="AO133" s="546"/>
      <c r="AP133" s="546"/>
      <c r="AQ133" s="546"/>
      <c r="AR133" s="546"/>
      <c r="AS133" s="546"/>
      <c r="AT133" s="546"/>
      <c r="AU133" s="606"/>
      <c r="AV133" s="606"/>
      <c r="AW133" s="546"/>
      <c r="AX133" s="546"/>
      <c r="AY133" s="547"/>
      <c r="AZ133" s="547"/>
      <c r="BA133" s="547"/>
      <c r="BB133" s="547"/>
      <c r="BC133" s="547"/>
      <c r="BD133" s="547"/>
      <c r="BE133" s="41"/>
    </row>
    <row r="134" spans="1:57" ht="19.5" customHeight="1" x14ac:dyDescent="0.35">
      <c r="A134" s="605"/>
      <c r="B134" s="112">
        <v>23</v>
      </c>
      <c r="C134" s="853" t="s">
        <v>1238</v>
      </c>
      <c r="D134" s="113"/>
      <c r="E134" s="850" t="s">
        <v>1094</v>
      </c>
      <c r="F134" s="852" t="s">
        <v>3</v>
      </c>
      <c r="G134" s="544"/>
      <c r="H134" s="544"/>
      <c r="I134" s="544"/>
      <c r="J134" s="544"/>
      <c r="K134" s="544"/>
      <c r="L134" s="544"/>
      <c r="M134" s="544"/>
      <c r="N134" s="544"/>
      <c r="O134" s="544"/>
      <c r="P134" s="544"/>
      <c r="Q134" s="544"/>
      <c r="R134" s="544"/>
      <c r="S134" s="544"/>
      <c r="T134" s="544"/>
      <c r="U134" s="24"/>
      <c r="V134" s="544"/>
      <c r="W134" s="544"/>
      <c r="X134" s="544"/>
      <c r="Y134" s="544"/>
      <c r="Z134" s="544"/>
      <c r="AA134" s="545"/>
      <c r="AB134" s="545"/>
      <c r="AC134" s="545"/>
      <c r="AD134" s="545"/>
      <c r="AE134" s="545"/>
      <c r="AF134" s="545"/>
      <c r="AG134" s="545"/>
      <c r="AH134" s="545"/>
      <c r="AI134" s="545"/>
      <c r="AJ134" s="545"/>
      <c r="AK134" s="545"/>
      <c r="AL134" s="546"/>
      <c r="AM134" s="546"/>
      <c r="AN134" s="546"/>
      <c r="AO134" s="546"/>
      <c r="AP134" s="546"/>
      <c r="AQ134" s="546"/>
      <c r="AR134" s="546"/>
      <c r="AS134" s="546"/>
      <c r="AT134" s="546"/>
      <c r="AU134" s="606"/>
      <c r="AV134" s="606"/>
      <c r="AW134" s="546"/>
      <c r="AX134" s="546"/>
      <c r="AY134" s="547"/>
      <c r="AZ134" s="547"/>
      <c r="BA134" s="547"/>
      <c r="BB134" s="547"/>
      <c r="BC134" s="547"/>
      <c r="BD134" s="547"/>
      <c r="BE134" s="41"/>
    </row>
    <row r="135" spans="1:57" ht="19.5" customHeight="1" x14ac:dyDescent="0.35">
      <c r="A135" s="605"/>
      <c r="B135" s="112">
        <v>24</v>
      </c>
      <c r="C135" s="853" t="s">
        <v>1239</v>
      </c>
      <c r="D135" s="113"/>
      <c r="E135" s="850" t="s">
        <v>1095</v>
      </c>
      <c r="F135" s="852" t="s">
        <v>3</v>
      </c>
      <c r="G135" s="544"/>
      <c r="H135" s="544"/>
      <c r="I135" s="544"/>
      <c r="J135" s="544"/>
      <c r="K135" s="544"/>
      <c r="L135" s="544"/>
      <c r="M135" s="544"/>
      <c r="N135" s="544"/>
      <c r="O135" s="544"/>
      <c r="P135" s="544"/>
      <c r="Q135" s="544"/>
      <c r="R135" s="544"/>
      <c r="S135" s="544"/>
      <c r="T135" s="544"/>
      <c r="U135" s="24"/>
      <c r="V135" s="544"/>
      <c r="W135" s="544"/>
      <c r="X135" s="544"/>
      <c r="Y135" s="544"/>
      <c r="Z135" s="544"/>
      <c r="AA135" s="545"/>
      <c r="AB135" s="545"/>
      <c r="AC135" s="545"/>
      <c r="AD135" s="545"/>
      <c r="AE135" s="545"/>
      <c r="AF135" s="545"/>
      <c r="AG135" s="545"/>
      <c r="AH135" s="545"/>
      <c r="AI135" s="545"/>
      <c r="AJ135" s="545"/>
      <c r="AK135" s="545"/>
      <c r="AL135" s="546"/>
      <c r="AM135" s="546"/>
      <c r="AN135" s="546"/>
      <c r="AO135" s="546"/>
      <c r="AP135" s="546"/>
      <c r="AQ135" s="546"/>
      <c r="AR135" s="546"/>
      <c r="AS135" s="546"/>
      <c r="AT135" s="546"/>
      <c r="AU135" s="606"/>
      <c r="AV135" s="606"/>
      <c r="AW135" s="546"/>
      <c r="AX135" s="546"/>
      <c r="AY135" s="547"/>
      <c r="AZ135" s="547"/>
      <c r="BA135" s="547"/>
      <c r="BB135" s="547"/>
      <c r="BC135" s="547"/>
      <c r="BD135" s="547"/>
      <c r="BE135" s="41"/>
    </row>
    <row r="136" spans="1:57" ht="19.5" customHeight="1" x14ac:dyDescent="0.35">
      <c r="A136" s="605"/>
      <c r="B136" s="112">
        <v>25</v>
      </c>
      <c r="C136" s="853" t="s">
        <v>1240</v>
      </c>
      <c r="D136" s="113"/>
      <c r="E136" s="850" t="s">
        <v>1096</v>
      </c>
      <c r="F136" s="852" t="s">
        <v>3</v>
      </c>
      <c r="G136" s="544"/>
      <c r="H136" s="544"/>
      <c r="I136" s="544"/>
      <c r="J136" s="544"/>
      <c r="K136" s="544"/>
      <c r="L136" s="544"/>
      <c r="M136" s="544"/>
      <c r="N136" s="544"/>
      <c r="O136" s="544"/>
      <c r="P136" s="544"/>
      <c r="Q136" s="544"/>
      <c r="R136" s="544"/>
      <c r="S136" s="544"/>
      <c r="T136" s="544"/>
      <c r="U136" s="24"/>
      <c r="V136" s="544"/>
      <c r="W136" s="544"/>
      <c r="X136" s="544"/>
      <c r="Y136" s="544"/>
      <c r="Z136" s="544"/>
      <c r="AA136" s="545"/>
      <c r="AB136" s="545"/>
      <c r="AC136" s="545"/>
      <c r="AD136" s="545"/>
      <c r="AE136" s="545"/>
      <c r="AF136" s="545"/>
      <c r="AG136" s="545"/>
      <c r="AH136" s="545"/>
      <c r="AI136" s="545"/>
      <c r="AJ136" s="545"/>
      <c r="AK136" s="545"/>
      <c r="AL136" s="546"/>
      <c r="AM136" s="546"/>
      <c r="AN136" s="546"/>
      <c r="AO136" s="546"/>
      <c r="AP136" s="546"/>
      <c r="AQ136" s="546"/>
      <c r="AR136" s="546"/>
      <c r="AS136" s="546"/>
      <c r="AT136" s="546"/>
      <c r="AU136" s="606"/>
      <c r="AV136" s="606"/>
      <c r="AW136" s="546"/>
      <c r="AX136" s="546"/>
      <c r="AY136" s="547"/>
      <c r="AZ136" s="547"/>
      <c r="BA136" s="547"/>
      <c r="BB136" s="547"/>
      <c r="BC136" s="547"/>
      <c r="BD136" s="547"/>
      <c r="BE136" s="41"/>
    </row>
    <row r="137" spans="1:57" ht="19.5" customHeight="1" x14ac:dyDescent="0.35">
      <c r="A137" s="605"/>
      <c r="B137" s="112">
        <v>26</v>
      </c>
      <c r="C137" s="853" t="s">
        <v>1241</v>
      </c>
      <c r="D137" s="113"/>
      <c r="E137" s="850" t="s">
        <v>1097</v>
      </c>
      <c r="F137" s="852" t="s">
        <v>4</v>
      </c>
      <c r="G137" s="544"/>
      <c r="H137" s="544"/>
      <c r="I137" s="544"/>
      <c r="J137" s="544"/>
      <c r="K137" s="544"/>
      <c r="L137" s="544"/>
      <c r="M137" s="544"/>
      <c r="N137" s="544"/>
      <c r="O137" s="544"/>
      <c r="P137" s="544"/>
      <c r="Q137" s="544"/>
      <c r="R137" s="544"/>
      <c r="S137" s="544"/>
      <c r="T137" s="544"/>
      <c r="U137" s="24"/>
      <c r="V137" s="544"/>
      <c r="W137" s="544"/>
      <c r="X137" s="544"/>
      <c r="Y137" s="544"/>
      <c r="Z137" s="544"/>
      <c r="AA137" s="545"/>
      <c r="AB137" s="545"/>
      <c r="AC137" s="545"/>
      <c r="AD137" s="545"/>
      <c r="AE137" s="545"/>
      <c r="AF137" s="545"/>
      <c r="AG137" s="545"/>
      <c r="AH137" s="545"/>
      <c r="AI137" s="545"/>
      <c r="AJ137" s="545"/>
      <c r="AK137" s="545"/>
      <c r="AL137" s="546"/>
      <c r="AM137" s="546"/>
      <c r="AN137" s="546"/>
      <c r="AO137" s="546"/>
      <c r="AP137" s="546"/>
      <c r="AQ137" s="546"/>
      <c r="AR137" s="546"/>
      <c r="AS137" s="546"/>
      <c r="AT137" s="546"/>
      <c r="AU137" s="606"/>
      <c r="AV137" s="606"/>
      <c r="AW137" s="546"/>
      <c r="AX137" s="546"/>
      <c r="AY137" s="547"/>
      <c r="AZ137" s="547"/>
      <c r="BA137" s="547"/>
      <c r="BB137" s="547"/>
      <c r="BC137" s="547"/>
      <c r="BD137" s="547"/>
      <c r="BE137" s="41"/>
    </row>
    <row r="138" spans="1:57" ht="19.5" customHeight="1" x14ac:dyDescent="0.35">
      <c r="A138" s="605"/>
      <c r="B138" s="112">
        <v>27</v>
      </c>
      <c r="C138" s="853" t="s">
        <v>1242</v>
      </c>
      <c r="D138" s="113"/>
      <c r="E138" s="850" t="s">
        <v>1098</v>
      </c>
      <c r="F138" s="852" t="s">
        <v>4</v>
      </c>
      <c r="G138" s="544"/>
      <c r="H138" s="544"/>
      <c r="I138" s="544"/>
      <c r="J138" s="544"/>
      <c r="K138" s="544"/>
      <c r="L138" s="544"/>
      <c r="M138" s="544"/>
      <c r="N138" s="544"/>
      <c r="O138" s="544"/>
      <c r="P138" s="544"/>
      <c r="Q138" s="544"/>
      <c r="R138" s="544"/>
      <c r="S138" s="544"/>
      <c r="T138" s="544"/>
      <c r="U138" s="24"/>
      <c r="V138" s="544"/>
      <c r="W138" s="544"/>
      <c r="X138" s="544"/>
      <c r="Y138" s="544"/>
      <c r="Z138" s="544"/>
      <c r="AA138" s="545"/>
      <c r="AB138" s="545"/>
      <c r="AC138" s="545"/>
      <c r="AD138" s="545"/>
      <c r="AE138" s="545"/>
      <c r="AF138" s="545"/>
      <c r="AG138" s="545"/>
      <c r="AH138" s="545"/>
      <c r="AI138" s="545"/>
      <c r="AJ138" s="545"/>
      <c r="AK138" s="545"/>
      <c r="AL138" s="546"/>
      <c r="AM138" s="546"/>
      <c r="AN138" s="546"/>
      <c r="AO138" s="546"/>
      <c r="AP138" s="546"/>
      <c r="AQ138" s="546"/>
      <c r="AR138" s="546"/>
      <c r="AS138" s="546"/>
      <c r="AT138" s="546"/>
      <c r="AU138" s="606"/>
      <c r="AV138" s="606"/>
      <c r="AW138" s="546"/>
      <c r="AX138" s="546"/>
      <c r="AY138" s="547"/>
      <c r="AZ138" s="547"/>
      <c r="BA138" s="547"/>
      <c r="BB138" s="547"/>
      <c r="BC138" s="547"/>
      <c r="BD138" s="547"/>
      <c r="BE138" s="41"/>
    </row>
    <row r="139" spans="1:57" ht="19.5" customHeight="1" x14ac:dyDescent="0.35">
      <c r="A139" s="605"/>
      <c r="B139" s="112">
        <v>28</v>
      </c>
      <c r="C139" s="853" t="s">
        <v>1243</v>
      </c>
      <c r="D139" s="113"/>
      <c r="E139" s="850" t="s">
        <v>1099</v>
      </c>
      <c r="F139" s="852" t="s">
        <v>3</v>
      </c>
      <c r="G139" s="544"/>
      <c r="H139" s="544"/>
      <c r="I139" s="544"/>
      <c r="J139" s="544"/>
      <c r="K139" s="544"/>
      <c r="L139" s="544"/>
      <c r="M139" s="544"/>
      <c r="N139" s="544"/>
      <c r="O139" s="544"/>
      <c r="P139" s="544"/>
      <c r="Q139" s="544"/>
      <c r="R139" s="544"/>
      <c r="S139" s="544"/>
      <c r="T139" s="544"/>
      <c r="U139" s="24"/>
      <c r="V139" s="544"/>
      <c r="W139" s="544"/>
      <c r="X139" s="544"/>
      <c r="Y139" s="544"/>
      <c r="Z139" s="544"/>
      <c r="AA139" s="545"/>
      <c r="AB139" s="545"/>
      <c r="AC139" s="545"/>
      <c r="AD139" s="545"/>
      <c r="AE139" s="545"/>
      <c r="AF139" s="545"/>
      <c r="AG139" s="545"/>
      <c r="AH139" s="545"/>
      <c r="AI139" s="545"/>
      <c r="AJ139" s="545"/>
      <c r="AK139" s="545"/>
      <c r="AL139" s="546"/>
      <c r="AM139" s="546"/>
      <c r="AN139" s="546"/>
      <c r="AO139" s="546"/>
      <c r="AP139" s="546"/>
      <c r="AQ139" s="546"/>
      <c r="AR139" s="546"/>
      <c r="AS139" s="546"/>
      <c r="AT139" s="546"/>
      <c r="AU139" s="606"/>
      <c r="AV139" s="606"/>
      <c r="AW139" s="546"/>
      <c r="AX139" s="546"/>
      <c r="AY139" s="547"/>
      <c r="AZ139" s="547"/>
      <c r="BA139" s="547"/>
      <c r="BB139" s="547"/>
      <c r="BC139" s="547"/>
      <c r="BD139" s="547"/>
      <c r="BE139" s="41"/>
    </row>
    <row r="140" spans="1:57" ht="19.5" customHeight="1" x14ac:dyDescent="0.35">
      <c r="A140" s="605"/>
      <c r="B140" s="112">
        <v>29</v>
      </c>
      <c r="C140" s="853" t="s">
        <v>1244</v>
      </c>
      <c r="D140" s="113"/>
      <c r="E140" s="850" t="s">
        <v>1100</v>
      </c>
      <c r="F140" s="852" t="s">
        <v>3</v>
      </c>
      <c r="G140" s="544"/>
      <c r="H140" s="544"/>
      <c r="I140" s="544"/>
      <c r="J140" s="544"/>
      <c r="K140" s="544"/>
      <c r="L140" s="544"/>
      <c r="M140" s="544"/>
      <c r="N140" s="544"/>
      <c r="O140" s="544"/>
      <c r="P140" s="544"/>
      <c r="Q140" s="544"/>
      <c r="R140" s="544"/>
      <c r="S140" s="544"/>
      <c r="T140" s="544"/>
      <c r="U140" s="24"/>
      <c r="V140" s="544"/>
      <c r="W140" s="544"/>
      <c r="X140" s="544"/>
      <c r="Y140" s="544"/>
      <c r="Z140" s="544"/>
      <c r="AA140" s="545"/>
      <c r="AB140" s="545"/>
      <c r="AC140" s="545"/>
      <c r="AD140" s="545"/>
      <c r="AE140" s="545"/>
      <c r="AF140" s="545"/>
      <c r="AG140" s="545"/>
      <c r="AH140" s="545"/>
      <c r="AI140" s="545"/>
      <c r="AJ140" s="545"/>
      <c r="AK140" s="545"/>
      <c r="AL140" s="546"/>
      <c r="AM140" s="546"/>
      <c r="AN140" s="546"/>
      <c r="AO140" s="546"/>
      <c r="AP140" s="546"/>
      <c r="AQ140" s="546"/>
      <c r="AR140" s="546"/>
      <c r="AS140" s="546"/>
      <c r="AT140" s="546"/>
      <c r="AU140" s="606"/>
      <c r="AV140" s="606"/>
      <c r="AW140" s="546"/>
      <c r="AX140" s="546"/>
      <c r="AY140" s="547"/>
      <c r="AZ140" s="547"/>
      <c r="BA140" s="547"/>
      <c r="BB140" s="547"/>
      <c r="BC140" s="547"/>
      <c r="BD140" s="547"/>
      <c r="BE140" s="41"/>
    </row>
    <row r="141" spans="1:57" ht="19.5" customHeight="1" x14ac:dyDescent="0.35">
      <c r="A141" s="605"/>
      <c r="B141" s="112">
        <v>30</v>
      </c>
      <c r="C141" s="853" t="s">
        <v>1245</v>
      </c>
      <c r="D141" s="113"/>
      <c r="E141" s="850" t="s">
        <v>1101</v>
      </c>
      <c r="F141" s="852" t="s">
        <v>3</v>
      </c>
      <c r="G141" s="544"/>
      <c r="H141" s="544"/>
      <c r="I141" s="544"/>
      <c r="J141" s="544"/>
      <c r="K141" s="544"/>
      <c r="L141" s="544"/>
      <c r="M141" s="544"/>
      <c r="N141" s="544"/>
      <c r="O141" s="544"/>
      <c r="P141" s="544"/>
      <c r="Q141" s="544"/>
      <c r="R141" s="544"/>
      <c r="S141" s="544"/>
      <c r="T141" s="544"/>
      <c r="U141" s="24"/>
      <c r="V141" s="544"/>
      <c r="W141" s="544"/>
      <c r="X141" s="544"/>
      <c r="Y141" s="544"/>
      <c r="Z141" s="544"/>
      <c r="AA141" s="545"/>
      <c r="AB141" s="545"/>
      <c r="AC141" s="545"/>
      <c r="AD141" s="545"/>
      <c r="AE141" s="545"/>
      <c r="AF141" s="545"/>
      <c r="AG141" s="545"/>
      <c r="AH141" s="545"/>
      <c r="AI141" s="545"/>
      <c r="AJ141" s="545"/>
      <c r="AK141" s="545"/>
      <c r="AL141" s="546"/>
      <c r="AM141" s="546"/>
      <c r="AN141" s="546"/>
      <c r="AO141" s="546"/>
      <c r="AP141" s="546"/>
      <c r="AQ141" s="546"/>
      <c r="AR141" s="546"/>
      <c r="AS141" s="546"/>
      <c r="AT141" s="546"/>
      <c r="AU141" s="606"/>
      <c r="AV141" s="606"/>
      <c r="AW141" s="546"/>
      <c r="AX141" s="546"/>
      <c r="AY141" s="547"/>
      <c r="AZ141" s="547"/>
      <c r="BA141" s="547"/>
      <c r="BB141" s="547"/>
      <c r="BC141" s="547"/>
      <c r="BD141" s="547"/>
      <c r="BE141" s="41"/>
    </row>
    <row r="142" spans="1:57" ht="19.5" customHeight="1" x14ac:dyDescent="0.35">
      <c r="A142" s="605"/>
      <c r="B142" s="112">
        <v>31</v>
      </c>
      <c r="C142" s="853" t="s">
        <v>1246</v>
      </c>
      <c r="D142" s="113"/>
      <c r="E142" s="850" t="s">
        <v>1102</v>
      </c>
      <c r="F142" s="852" t="s">
        <v>4</v>
      </c>
      <c r="G142" s="544"/>
      <c r="H142" s="544"/>
      <c r="I142" s="544"/>
      <c r="J142" s="544"/>
      <c r="K142" s="544"/>
      <c r="L142" s="544"/>
      <c r="M142" s="544"/>
      <c r="N142" s="544"/>
      <c r="O142" s="544"/>
      <c r="P142" s="544"/>
      <c r="Q142" s="544"/>
      <c r="R142" s="544"/>
      <c r="S142" s="544"/>
      <c r="T142" s="544"/>
      <c r="U142" s="24"/>
      <c r="V142" s="544"/>
      <c r="W142" s="544"/>
      <c r="X142" s="544"/>
      <c r="Y142" s="544"/>
      <c r="Z142" s="544"/>
      <c r="AA142" s="545"/>
      <c r="AB142" s="545"/>
      <c r="AC142" s="545"/>
      <c r="AD142" s="545"/>
      <c r="AE142" s="545"/>
      <c r="AF142" s="545"/>
      <c r="AG142" s="545"/>
      <c r="AH142" s="545"/>
      <c r="AI142" s="545"/>
      <c r="AJ142" s="545"/>
      <c r="AK142" s="545"/>
      <c r="AL142" s="546"/>
      <c r="AM142" s="546"/>
      <c r="AN142" s="546"/>
      <c r="AO142" s="546"/>
      <c r="AP142" s="546"/>
      <c r="AQ142" s="546"/>
      <c r="AR142" s="546"/>
      <c r="AS142" s="546"/>
      <c r="AT142" s="546"/>
      <c r="AU142" s="606"/>
      <c r="AV142" s="606"/>
      <c r="AW142" s="546"/>
      <c r="AX142" s="546"/>
      <c r="AY142" s="547"/>
      <c r="AZ142" s="547"/>
      <c r="BA142" s="547"/>
      <c r="BB142" s="547"/>
      <c r="BC142" s="547"/>
      <c r="BD142" s="547"/>
      <c r="BE142" s="41"/>
    </row>
    <row r="143" spans="1:57" ht="19.5" customHeight="1" x14ac:dyDescent="0.35">
      <c r="A143" s="605"/>
      <c r="B143" s="112">
        <v>32</v>
      </c>
      <c r="C143" s="853" t="s">
        <v>1247</v>
      </c>
      <c r="D143" s="113"/>
      <c r="E143" s="850" t="s">
        <v>1103</v>
      </c>
      <c r="F143" s="852" t="s">
        <v>4</v>
      </c>
      <c r="G143" s="544"/>
      <c r="H143" s="544"/>
      <c r="I143" s="544"/>
      <c r="J143" s="544"/>
      <c r="K143" s="544"/>
      <c r="L143" s="544"/>
      <c r="M143" s="544"/>
      <c r="N143" s="544"/>
      <c r="O143" s="544"/>
      <c r="P143" s="544"/>
      <c r="Q143" s="544"/>
      <c r="R143" s="544"/>
      <c r="S143" s="544"/>
      <c r="T143" s="544"/>
      <c r="U143" s="24"/>
      <c r="V143" s="544"/>
      <c r="W143" s="544"/>
      <c r="X143" s="544"/>
      <c r="Y143" s="544"/>
      <c r="Z143" s="544"/>
      <c r="AA143" s="545"/>
      <c r="AB143" s="545"/>
      <c r="AC143" s="545"/>
      <c r="AD143" s="545"/>
      <c r="AE143" s="545"/>
      <c r="AF143" s="545"/>
      <c r="AG143" s="545"/>
      <c r="AH143" s="545"/>
      <c r="AI143" s="545"/>
      <c r="AJ143" s="545"/>
      <c r="AK143" s="545"/>
      <c r="AL143" s="546"/>
      <c r="AM143" s="546"/>
      <c r="AN143" s="546"/>
      <c r="AO143" s="546"/>
      <c r="AP143" s="546"/>
      <c r="AQ143" s="546"/>
      <c r="AR143" s="546"/>
      <c r="AS143" s="546"/>
      <c r="AT143" s="546"/>
      <c r="AU143" s="606"/>
      <c r="AV143" s="606"/>
      <c r="AW143" s="546"/>
      <c r="AX143" s="546"/>
      <c r="AY143" s="547"/>
      <c r="AZ143" s="547"/>
      <c r="BA143" s="547"/>
      <c r="BB143" s="547"/>
      <c r="BC143" s="547"/>
      <c r="BD143" s="547"/>
      <c r="BE143" s="41"/>
    </row>
    <row r="144" spans="1:57" ht="19.5" customHeight="1" x14ac:dyDescent="0.35">
      <c r="A144" s="605"/>
      <c r="B144" s="112">
        <v>33</v>
      </c>
      <c r="C144" s="853" t="s">
        <v>1248</v>
      </c>
      <c r="D144" s="113"/>
      <c r="E144" s="856" t="s">
        <v>1104</v>
      </c>
      <c r="F144" s="857" t="s">
        <v>4</v>
      </c>
      <c r="G144" s="544"/>
      <c r="H144" s="544"/>
      <c r="I144" s="544"/>
      <c r="J144" s="544"/>
      <c r="K144" s="544"/>
      <c r="L144" s="544"/>
      <c r="M144" s="544"/>
      <c r="N144" s="544"/>
      <c r="O144" s="544"/>
      <c r="P144" s="544"/>
      <c r="Q144" s="544"/>
      <c r="R144" s="544"/>
      <c r="S144" s="544"/>
      <c r="T144" s="544"/>
      <c r="U144" s="24"/>
      <c r="V144" s="544"/>
      <c r="W144" s="544"/>
      <c r="X144" s="544"/>
      <c r="Y144" s="544"/>
      <c r="Z144" s="544"/>
      <c r="AA144" s="545"/>
      <c r="AB144" s="545"/>
      <c r="AC144" s="545"/>
      <c r="AD144" s="545"/>
      <c r="AE144" s="545"/>
      <c r="AF144" s="545"/>
      <c r="AG144" s="545"/>
      <c r="AH144" s="545"/>
      <c r="AI144" s="545"/>
      <c r="AJ144" s="545"/>
      <c r="AK144" s="545"/>
      <c r="AL144" s="546"/>
      <c r="AM144" s="546"/>
      <c r="AN144" s="546"/>
      <c r="AO144" s="546"/>
      <c r="AP144" s="546"/>
      <c r="AQ144" s="546"/>
      <c r="AR144" s="546"/>
      <c r="AS144" s="546"/>
      <c r="AT144" s="546"/>
      <c r="AU144" s="606"/>
      <c r="AV144" s="606"/>
      <c r="AW144" s="546"/>
      <c r="AX144" s="546"/>
      <c r="AY144" s="547"/>
      <c r="AZ144" s="547"/>
      <c r="BA144" s="547"/>
      <c r="BB144" s="547"/>
      <c r="BC144" s="547"/>
      <c r="BD144" s="547"/>
      <c r="BE144" s="41"/>
    </row>
    <row r="145" spans="1:57" ht="19.5" customHeight="1" thickBot="1" x14ac:dyDescent="0.4">
      <c r="A145" s="605"/>
      <c r="B145" s="112">
        <v>34</v>
      </c>
      <c r="C145" s="853" t="s">
        <v>1249</v>
      </c>
      <c r="D145" s="113"/>
      <c r="E145" s="850" t="s">
        <v>1105</v>
      </c>
      <c r="F145" s="852" t="s">
        <v>3</v>
      </c>
      <c r="G145" s="544"/>
      <c r="H145" s="544"/>
      <c r="I145" s="544"/>
      <c r="J145" s="544"/>
      <c r="K145" s="544"/>
      <c r="L145" s="544"/>
      <c r="M145" s="544"/>
      <c r="N145" s="544"/>
      <c r="O145" s="544"/>
      <c r="P145" s="544"/>
      <c r="Q145" s="544"/>
      <c r="R145" s="544"/>
      <c r="S145" s="544"/>
      <c r="T145" s="544"/>
      <c r="U145" s="24"/>
      <c r="V145" s="544"/>
      <c r="W145" s="544"/>
      <c r="X145" s="544"/>
      <c r="Y145" s="544"/>
      <c r="Z145" s="544"/>
      <c r="AA145" s="545"/>
      <c r="AB145" s="545"/>
      <c r="AC145" s="545"/>
      <c r="AD145" s="545"/>
      <c r="AE145" s="545"/>
      <c r="AF145" s="545"/>
      <c r="AG145" s="545"/>
      <c r="AH145" s="545"/>
      <c r="AI145" s="545"/>
      <c r="AJ145" s="545"/>
      <c r="AK145" s="545"/>
      <c r="AL145" s="546"/>
      <c r="AM145" s="546"/>
      <c r="AN145" s="546"/>
      <c r="AO145" s="546"/>
      <c r="AP145" s="546"/>
      <c r="AQ145" s="546"/>
      <c r="AR145" s="546"/>
      <c r="AS145" s="546"/>
      <c r="AT145" s="546"/>
      <c r="AU145" s="606"/>
      <c r="AV145" s="606"/>
      <c r="AW145" s="546"/>
      <c r="AX145" s="546"/>
      <c r="AY145" s="547"/>
      <c r="AZ145" s="547"/>
      <c r="BA145" s="547"/>
      <c r="BB145" s="547"/>
      <c r="BC145" s="547"/>
      <c r="BD145" s="547"/>
      <c r="BE145" s="41"/>
    </row>
    <row r="146" spans="1:57" ht="19.5" customHeight="1" x14ac:dyDescent="0.35">
      <c r="A146" s="605" t="s">
        <v>1107</v>
      </c>
      <c r="B146" s="112">
        <v>1</v>
      </c>
      <c r="C146" s="853" t="s">
        <v>1180</v>
      </c>
      <c r="D146" s="113"/>
      <c r="E146" s="849" t="s">
        <v>1108</v>
      </c>
      <c r="F146" s="851" t="s">
        <v>4</v>
      </c>
      <c r="G146" s="544"/>
      <c r="H146" s="544"/>
      <c r="I146" s="544"/>
      <c r="J146" s="544"/>
      <c r="K146" s="544"/>
      <c r="L146" s="544"/>
      <c r="M146" s="544"/>
      <c r="N146" s="544"/>
      <c r="O146" s="544"/>
      <c r="P146" s="544"/>
      <c r="Q146" s="544"/>
      <c r="R146" s="544"/>
      <c r="S146" s="544"/>
      <c r="T146" s="544"/>
      <c r="U146" s="24"/>
      <c r="V146" s="544"/>
      <c r="W146" s="544"/>
      <c r="X146" s="544"/>
      <c r="Y146" s="544"/>
      <c r="Z146" s="544"/>
      <c r="AA146" s="545"/>
      <c r="AB146" s="545"/>
      <c r="AC146" s="545"/>
      <c r="AD146" s="545"/>
      <c r="AE146" s="545"/>
      <c r="AF146" s="545"/>
      <c r="AG146" s="545"/>
      <c r="AH146" s="545"/>
      <c r="AI146" s="545"/>
      <c r="AJ146" s="545"/>
      <c r="AK146" s="545"/>
      <c r="AL146" s="546"/>
      <c r="AM146" s="546"/>
      <c r="AN146" s="546"/>
      <c r="AO146" s="546"/>
      <c r="AP146" s="546"/>
      <c r="AQ146" s="546"/>
      <c r="AR146" s="546"/>
      <c r="AS146" s="546"/>
      <c r="AT146" s="546"/>
      <c r="AU146" s="606"/>
      <c r="AV146" s="606"/>
      <c r="AW146" s="546"/>
      <c r="AX146" s="546"/>
      <c r="AY146" s="547"/>
      <c r="AZ146" s="547"/>
      <c r="BA146" s="547"/>
      <c r="BB146" s="547"/>
      <c r="BC146" s="547"/>
      <c r="BD146" s="547"/>
      <c r="BE146" s="41"/>
    </row>
    <row r="147" spans="1:57" ht="19.5" customHeight="1" x14ac:dyDescent="0.35">
      <c r="A147" s="605"/>
      <c r="B147" s="112">
        <v>2</v>
      </c>
      <c r="C147" s="853" t="s">
        <v>1250</v>
      </c>
      <c r="D147" s="113"/>
      <c r="E147" s="850" t="s">
        <v>1109</v>
      </c>
      <c r="F147" s="852" t="s">
        <v>3</v>
      </c>
      <c r="G147" s="544"/>
      <c r="H147" s="544"/>
      <c r="I147" s="544"/>
      <c r="J147" s="544"/>
      <c r="K147" s="544"/>
      <c r="L147" s="544"/>
      <c r="M147" s="544"/>
      <c r="N147" s="544"/>
      <c r="O147" s="544"/>
      <c r="P147" s="544"/>
      <c r="Q147" s="544"/>
      <c r="R147" s="544"/>
      <c r="S147" s="544"/>
      <c r="T147" s="544"/>
      <c r="U147" s="24"/>
      <c r="V147" s="544"/>
      <c r="W147" s="544"/>
      <c r="X147" s="544"/>
      <c r="Y147" s="544"/>
      <c r="Z147" s="544"/>
      <c r="AA147" s="545"/>
      <c r="AB147" s="545"/>
      <c r="AC147" s="545"/>
      <c r="AD147" s="545"/>
      <c r="AE147" s="545"/>
      <c r="AF147" s="545"/>
      <c r="AG147" s="545"/>
      <c r="AH147" s="545"/>
      <c r="AI147" s="545"/>
      <c r="AJ147" s="545"/>
      <c r="AK147" s="545"/>
      <c r="AL147" s="546"/>
      <c r="AM147" s="546"/>
      <c r="AN147" s="546"/>
      <c r="AO147" s="546"/>
      <c r="AP147" s="546"/>
      <c r="AQ147" s="546"/>
      <c r="AR147" s="546"/>
      <c r="AS147" s="546"/>
      <c r="AT147" s="546"/>
      <c r="AU147" s="606"/>
      <c r="AV147" s="606"/>
      <c r="AW147" s="546"/>
      <c r="AX147" s="546"/>
      <c r="AY147" s="547"/>
      <c r="AZ147" s="547"/>
      <c r="BA147" s="547"/>
      <c r="BB147" s="547"/>
      <c r="BC147" s="547"/>
      <c r="BD147" s="547"/>
      <c r="BE147" s="41"/>
    </row>
    <row r="148" spans="1:57" ht="19.5" customHeight="1" x14ac:dyDescent="0.35">
      <c r="A148" s="605"/>
      <c r="B148" s="112">
        <v>3</v>
      </c>
      <c r="C148" s="853" t="s">
        <v>1251</v>
      </c>
      <c r="D148" s="113"/>
      <c r="E148" s="128" t="s">
        <v>1110</v>
      </c>
      <c r="F148" s="551" t="s">
        <v>4</v>
      </c>
      <c r="G148" s="544"/>
      <c r="H148" s="544"/>
      <c r="I148" s="544"/>
      <c r="J148" s="544"/>
      <c r="K148" s="544"/>
      <c r="L148" s="544"/>
      <c r="M148" s="544"/>
      <c r="N148" s="544"/>
      <c r="O148" s="544"/>
      <c r="P148" s="544"/>
      <c r="Q148" s="544"/>
      <c r="R148" s="544"/>
      <c r="S148" s="544"/>
      <c r="T148" s="544"/>
      <c r="U148" s="24"/>
      <c r="V148" s="544"/>
      <c r="W148" s="544"/>
      <c r="X148" s="544"/>
      <c r="Y148" s="544"/>
      <c r="Z148" s="544"/>
      <c r="AA148" s="545"/>
      <c r="AB148" s="545"/>
      <c r="AC148" s="545"/>
      <c r="AD148" s="545"/>
      <c r="AE148" s="545"/>
      <c r="AF148" s="545"/>
      <c r="AG148" s="545"/>
      <c r="AH148" s="545"/>
      <c r="AI148" s="545"/>
      <c r="AJ148" s="545"/>
      <c r="AK148" s="545"/>
      <c r="AL148" s="546"/>
      <c r="AM148" s="546"/>
      <c r="AN148" s="546"/>
      <c r="AO148" s="546"/>
      <c r="AP148" s="546"/>
      <c r="AQ148" s="546"/>
      <c r="AR148" s="546"/>
      <c r="AS148" s="546"/>
      <c r="AT148" s="546"/>
      <c r="AU148" s="606"/>
      <c r="AV148" s="606"/>
      <c r="AW148" s="546"/>
      <c r="AX148" s="546"/>
      <c r="AY148" s="547"/>
      <c r="AZ148" s="547"/>
      <c r="BA148" s="547"/>
      <c r="BB148" s="547"/>
      <c r="BC148" s="547"/>
      <c r="BD148" s="547"/>
      <c r="BE148" s="41"/>
    </row>
    <row r="149" spans="1:57" ht="19.5" customHeight="1" x14ac:dyDescent="0.35">
      <c r="A149" s="605"/>
      <c r="B149" s="112">
        <v>4</v>
      </c>
      <c r="C149" s="853" t="s">
        <v>1252</v>
      </c>
      <c r="D149" s="113"/>
      <c r="E149" s="850" t="s">
        <v>1111</v>
      </c>
      <c r="F149" s="852" t="s">
        <v>4</v>
      </c>
      <c r="G149" s="544"/>
      <c r="H149" s="544"/>
      <c r="I149" s="544"/>
      <c r="J149" s="544"/>
      <c r="K149" s="544"/>
      <c r="L149" s="544"/>
      <c r="M149" s="544"/>
      <c r="N149" s="544"/>
      <c r="O149" s="544"/>
      <c r="P149" s="544"/>
      <c r="Q149" s="544"/>
      <c r="R149" s="544"/>
      <c r="S149" s="544"/>
      <c r="T149" s="544"/>
      <c r="U149" s="24"/>
      <c r="V149" s="544"/>
      <c r="W149" s="544"/>
      <c r="X149" s="544"/>
      <c r="Y149" s="544"/>
      <c r="Z149" s="544"/>
      <c r="AA149" s="545"/>
      <c r="AB149" s="545"/>
      <c r="AC149" s="545"/>
      <c r="AD149" s="545"/>
      <c r="AE149" s="545"/>
      <c r="AF149" s="545"/>
      <c r="AG149" s="545"/>
      <c r="AH149" s="545"/>
      <c r="AI149" s="545"/>
      <c r="AJ149" s="545"/>
      <c r="AK149" s="545"/>
      <c r="AL149" s="546"/>
      <c r="AM149" s="546"/>
      <c r="AN149" s="546"/>
      <c r="AO149" s="546"/>
      <c r="AP149" s="546"/>
      <c r="AQ149" s="546"/>
      <c r="AR149" s="546"/>
      <c r="AS149" s="546"/>
      <c r="AT149" s="546"/>
      <c r="AU149" s="606"/>
      <c r="AV149" s="606"/>
      <c r="AW149" s="546"/>
      <c r="AX149" s="546"/>
      <c r="AY149" s="547"/>
      <c r="AZ149" s="547"/>
      <c r="BA149" s="547"/>
      <c r="BB149" s="547"/>
      <c r="BC149" s="547"/>
      <c r="BD149" s="547"/>
      <c r="BE149" s="41"/>
    </row>
    <row r="150" spans="1:57" ht="19.5" customHeight="1" x14ac:dyDescent="0.35">
      <c r="A150" s="605"/>
      <c r="B150" s="112">
        <v>5</v>
      </c>
      <c r="C150" s="853" t="s">
        <v>1253</v>
      </c>
      <c r="D150" s="113"/>
      <c r="E150" s="850" t="s">
        <v>1112</v>
      </c>
      <c r="F150" s="852" t="s">
        <v>3</v>
      </c>
      <c r="G150" s="544"/>
      <c r="H150" s="544"/>
      <c r="I150" s="544"/>
      <c r="J150" s="544"/>
      <c r="K150" s="544"/>
      <c r="L150" s="544"/>
      <c r="M150" s="544"/>
      <c r="N150" s="544"/>
      <c r="O150" s="544"/>
      <c r="P150" s="544"/>
      <c r="Q150" s="544"/>
      <c r="R150" s="544"/>
      <c r="S150" s="544"/>
      <c r="T150" s="544"/>
      <c r="U150" s="24"/>
      <c r="V150" s="544"/>
      <c r="W150" s="544"/>
      <c r="X150" s="544"/>
      <c r="Y150" s="544"/>
      <c r="Z150" s="544"/>
      <c r="AA150" s="545"/>
      <c r="AB150" s="545"/>
      <c r="AC150" s="545"/>
      <c r="AD150" s="545"/>
      <c r="AE150" s="545"/>
      <c r="AF150" s="545"/>
      <c r="AG150" s="545"/>
      <c r="AH150" s="545"/>
      <c r="AI150" s="545"/>
      <c r="AJ150" s="545"/>
      <c r="AK150" s="545"/>
      <c r="AL150" s="546"/>
      <c r="AM150" s="546"/>
      <c r="AN150" s="546"/>
      <c r="AO150" s="546"/>
      <c r="AP150" s="546"/>
      <c r="AQ150" s="546"/>
      <c r="AR150" s="546"/>
      <c r="AS150" s="546"/>
      <c r="AT150" s="546"/>
      <c r="AU150" s="606"/>
      <c r="AV150" s="606"/>
      <c r="AW150" s="546"/>
      <c r="AX150" s="546"/>
      <c r="AY150" s="547"/>
      <c r="AZ150" s="547"/>
      <c r="BA150" s="547"/>
      <c r="BB150" s="547"/>
      <c r="BC150" s="547"/>
      <c r="BD150" s="547"/>
      <c r="BE150" s="41"/>
    </row>
    <row r="151" spans="1:57" ht="19.5" customHeight="1" x14ac:dyDescent="0.35">
      <c r="A151" s="605"/>
      <c r="B151" s="112">
        <v>6</v>
      </c>
      <c r="C151" s="853" t="s">
        <v>1254</v>
      </c>
      <c r="D151" s="113"/>
      <c r="E151" s="850" t="s">
        <v>1113</v>
      </c>
      <c r="F151" s="852" t="s">
        <v>4</v>
      </c>
      <c r="G151" s="544"/>
      <c r="H151" s="544"/>
      <c r="I151" s="544"/>
      <c r="J151" s="544"/>
      <c r="K151" s="544"/>
      <c r="L151" s="544"/>
      <c r="M151" s="544"/>
      <c r="N151" s="544"/>
      <c r="O151" s="544"/>
      <c r="P151" s="544"/>
      <c r="Q151" s="544"/>
      <c r="R151" s="544"/>
      <c r="S151" s="544"/>
      <c r="T151" s="544"/>
      <c r="U151" s="24"/>
      <c r="V151" s="544"/>
      <c r="W151" s="544"/>
      <c r="X151" s="544"/>
      <c r="Y151" s="544"/>
      <c r="Z151" s="544"/>
      <c r="AA151" s="545"/>
      <c r="AB151" s="545"/>
      <c r="AC151" s="545"/>
      <c r="AD151" s="545"/>
      <c r="AE151" s="545"/>
      <c r="AF151" s="545"/>
      <c r="AG151" s="545"/>
      <c r="AH151" s="545"/>
      <c r="AI151" s="545"/>
      <c r="AJ151" s="545"/>
      <c r="AK151" s="545"/>
      <c r="AL151" s="546"/>
      <c r="AM151" s="546"/>
      <c r="AN151" s="546"/>
      <c r="AO151" s="546"/>
      <c r="AP151" s="546"/>
      <c r="AQ151" s="546"/>
      <c r="AR151" s="546"/>
      <c r="AS151" s="546"/>
      <c r="AT151" s="546"/>
      <c r="AU151" s="606"/>
      <c r="AV151" s="606"/>
      <c r="AW151" s="546"/>
      <c r="AX151" s="546"/>
      <c r="AY151" s="547"/>
      <c r="AZ151" s="547"/>
      <c r="BA151" s="547"/>
      <c r="BB151" s="547"/>
      <c r="BC151" s="547"/>
      <c r="BD151" s="547"/>
      <c r="BE151" s="41"/>
    </row>
    <row r="152" spans="1:57" ht="19.5" customHeight="1" x14ac:dyDescent="0.35">
      <c r="A152" s="605"/>
      <c r="B152" s="112">
        <v>7</v>
      </c>
      <c r="C152" s="853" t="s">
        <v>1255</v>
      </c>
      <c r="D152" s="113"/>
      <c r="E152" s="850" t="s">
        <v>1114</v>
      </c>
      <c r="F152" s="852" t="s">
        <v>4</v>
      </c>
      <c r="G152" s="544"/>
      <c r="H152" s="544"/>
      <c r="I152" s="544"/>
      <c r="J152" s="544"/>
      <c r="K152" s="544"/>
      <c r="L152" s="544"/>
      <c r="M152" s="544"/>
      <c r="N152" s="544"/>
      <c r="O152" s="544"/>
      <c r="P152" s="544"/>
      <c r="Q152" s="544"/>
      <c r="R152" s="544"/>
      <c r="S152" s="544"/>
      <c r="T152" s="544"/>
      <c r="U152" s="24"/>
      <c r="V152" s="544"/>
      <c r="W152" s="544"/>
      <c r="X152" s="544"/>
      <c r="Y152" s="544"/>
      <c r="Z152" s="544"/>
      <c r="AA152" s="545"/>
      <c r="AB152" s="545"/>
      <c r="AC152" s="545"/>
      <c r="AD152" s="545"/>
      <c r="AE152" s="545"/>
      <c r="AF152" s="545"/>
      <c r="AG152" s="545"/>
      <c r="AH152" s="545"/>
      <c r="AI152" s="545"/>
      <c r="AJ152" s="545"/>
      <c r="AK152" s="545"/>
      <c r="AL152" s="546"/>
      <c r="AM152" s="546"/>
      <c r="AN152" s="546"/>
      <c r="AO152" s="546"/>
      <c r="AP152" s="546"/>
      <c r="AQ152" s="546"/>
      <c r="AR152" s="546"/>
      <c r="AS152" s="546"/>
      <c r="AT152" s="546"/>
      <c r="AU152" s="606"/>
      <c r="AV152" s="606"/>
      <c r="AW152" s="546"/>
      <c r="AX152" s="546"/>
      <c r="AY152" s="547"/>
      <c r="AZ152" s="547"/>
      <c r="BA152" s="547"/>
      <c r="BB152" s="547"/>
      <c r="BC152" s="547"/>
      <c r="BD152" s="547"/>
      <c r="BE152" s="41"/>
    </row>
    <row r="153" spans="1:57" ht="19.5" customHeight="1" x14ac:dyDescent="0.35">
      <c r="A153" s="605"/>
      <c r="B153" s="112">
        <v>8</v>
      </c>
      <c r="C153" s="853" t="s">
        <v>1256</v>
      </c>
      <c r="D153" s="113"/>
      <c r="E153" s="850" t="s">
        <v>1115</v>
      </c>
      <c r="F153" s="852" t="s">
        <v>3</v>
      </c>
      <c r="G153" s="544"/>
      <c r="H153" s="544"/>
      <c r="I153" s="544"/>
      <c r="J153" s="544"/>
      <c r="K153" s="544"/>
      <c r="L153" s="544"/>
      <c r="M153" s="544"/>
      <c r="N153" s="544"/>
      <c r="O153" s="544"/>
      <c r="P153" s="544"/>
      <c r="Q153" s="544"/>
      <c r="R153" s="544"/>
      <c r="S153" s="544"/>
      <c r="T153" s="544"/>
      <c r="U153" s="24"/>
      <c r="V153" s="544"/>
      <c r="W153" s="544"/>
      <c r="X153" s="544"/>
      <c r="Y153" s="544"/>
      <c r="Z153" s="544"/>
      <c r="AA153" s="545"/>
      <c r="AB153" s="545"/>
      <c r="AC153" s="545"/>
      <c r="AD153" s="545"/>
      <c r="AE153" s="545"/>
      <c r="AF153" s="545"/>
      <c r="AG153" s="545"/>
      <c r="AH153" s="545"/>
      <c r="AI153" s="545"/>
      <c r="AJ153" s="545"/>
      <c r="AK153" s="545"/>
      <c r="AL153" s="546"/>
      <c r="AM153" s="546"/>
      <c r="AN153" s="546"/>
      <c r="AO153" s="546"/>
      <c r="AP153" s="546"/>
      <c r="AQ153" s="546"/>
      <c r="AR153" s="546"/>
      <c r="AS153" s="546"/>
      <c r="AT153" s="546"/>
      <c r="AU153" s="606"/>
      <c r="AV153" s="606"/>
      <c r="AW153" s="546"/>
      <c r="AX153" s="546"/>
      <c r="AY153" s="547"/>
      <c r="AZ153" s="547"/>
      <c r="BA153" s="547"/>
      <c r="BB153" s="547"/>
      <c r="BC153" s="547"/>
      <c r="BD153" s="547"/>
      <c r="BE153" s="41"/>
    </row>
    <row r="154" spans="1:57" ht="19.5" customHeight="1" x14ac:dyDescent="0.35">
      <c r="A154" s="605"/>
      <c r="B154" s="112">
        <v>9</v>
      </c>
      <c r="C154" s="853" t="s">
        <v>1257</v>
      </c>
      <c r="D154" s="113"/>
      <c r="E154" s="850" t="s">
        <v>1116</v>
      </c>
      <c r="F154" s="852" t="s">
        <v>4</v>
      </c>
      <c r="G154" s="544"/>
      <c r="H154" s="544"/>
      <c r="I154" s="544"/>
      <c r="J154" s="544"/>
      <c r="K154" s="544"/>
      <c r="L154" s="544"/>
      <c r="M154" s="544"/>
      <c r="N154" s="544"/>
      <c r="O154" s="544"/>
      <c r="P154" s="544"/>
      <c r="Q154" s="544"/>
      <c r="R154" s="544"/>
      <c r="S154" s="544"/>
      <c r="T154" s="544"/>
      <c r="U154" s="24"/>
      <c r="V154" s="544"/>
      <c r="W154" s="544"/>
      <c r="X154" s="544"/>
      <c r="Y154" s="544"/>
      <c r="Z154" s="544"/>
      <c r="AA154" s="545"/>
      <c r="AB154" s="545"/>
      <c r="AC154" s="545"/>
      <c r="AD154" s="545"/>
      <c r="AE154" s="545"/>
      <c r="AF154" s="545"/>
      <c r="AG154" s="545"/>
      <c r="AH154" s="545"/>
      <c r="AI154" s="545"/>
      <c r="AJ154" s="545"/>
      <c r="AK154" s="545"/>
      <c r="AL154" s="546"/>
      <c r="AM154" s="546"/>
      <c r="AN154" s="546"/>
      <c r="AO154" s="546"/>
      <c r="AP154" s="546"/>
      <c r="AQ154" s="546"/>
      <c r="AR154" s="546"/>
      <c r="AS154" s="546"/>
      <c r="AT154" s="546"/>
      <c r="AU154" s="606"/>
      <c r="AV154" s="606"/>
      <c r="AW154" s="546"/>
      <c r="AX154" s="546"/>
      <c r="AY154" s="547"/>
      <c r="AZ154" s="547"/>
      <c r="BA154" s="547"/>
      <c r="BB154" s="547"/>
      <c r="BC154" s="547"/>
      <c r="BD154" s="547"/>
      <c r="BE154" s="41"/>
    </row>
    <row r="155" spans="1:57" ht="19.5" customHeight="1" x14ac:dyDescent="0.35">
      <c r="A155" s="605"/>
      <c r="B155" s="112">
        <v>10</v>
      </c>
      <c r="C155" s="853" t="s">
        <v>1258</v>
      </c>
      <c r="D155" s="113"/>
      <c r="E155" s="850" t="s">
        <v>1117</v>
      </c>
      <c r="F155" s="852" t="s">
        <v>4</v>
      </c>
      <c r="G155" s="544"/>
      <c r="H155" s="544"/>
      <c r="I155" s="544"/>
      <c r="J155" s="544"/>
      <c r="K155" s="544"/>
      <c r="L155" s="544"/>
      <c r="M155" s="544"/>
      <c r="N155" s="544"/>
      <c r="O155" s="544"/>
      <c r="P155" s="544"/>
      <c r="Q155" s="544"/>
      <c r="R155" s="544"/>
      <c r="S155" s="544"/>
      <c r="T155" s="544"/>
      <c r="U155" s="24"/>
      <c r="V155" s="544"/>
      <c r="W155" s="544"/>
      <c r="X155" s="544"/>
      <c r="Y155" s="544"/>
      <c r="Z155" s="544"/>
      <c r="AA155" s="545"/>
      <c r="AB155" s="545"/>
      <c r="AC155" s="545"/>
      <c r="AD155" s="545"/>
      <c r="AE155" s="545"/>
      <c r="AF155" s="545"/>
      <c r="AG155" s="545"/>
      <c r="AH155" s="545"/>
      <c r="AI155" s="545"/>
      <c r="AJ155" s="545"/>
      <c r="AK155" s="545"/>
      <c r="AL155" s="546"/>
      <c r="AM155" s="546"/>
      <c r="AN155" s="546"/>
      <c r="AO155" s="546"/>
      <c r="AP155" s="546"/>
      <c r="AQ155" s="546"/>
      <c r="AR155" s="546"/>
      <c r="AS155" s="546"/>
      <c r="AT155" s="546"/>
      <c r="AU155" s="606"/>
      <c r="AV155" s="606"/>
      <c r="AW155" s="546"/>
      <c r="AX155" s="546"/>
      <c r="AY155" s="547"/>
      <c r="AZ155" s="547"/>
      <c r="BA155" s="547"/>
      <c r="BB155" s="547"/>
      <c r="BC155" s="547"/>
      <c r="BD155" s="547"/>
      <c r="BE155" s="41"/>
    </row>
    <row r="156" spans="1:57" ht="19.5" customHeight="1" x14ac:dyDescent="0.35">
      <c r="A156" s="605"/>
      <c r="B156" s="112">
        <v>11</v>
      </c>
      <c r="C156" s="853" t="s">
        <v>1259</v>
      </c>
      <c r="D156" s="113"/>
      <c r="E156" s="850" t="s">
        <v>1118</v>
      </c>
      <c r="F156" s="852" t="s">
        <v>3</v>
      </c>
      <c r="G156" s="544"/>
      <c r="H156" s="544"/>
      <c r="I156" s="544"/>
      <c r="J156" s="544"/>
      <c r="K156" s="544"/>
      <c r="L156" s="544"/>
      <c r="M156" s="544"/>
      <c r="N156" s="544"/>
      <c r="O156" s="544"/>
      <c r="P156" s="544"/>
      <c r="Q156" s="544"/>
      <c r="R156" s="544"/>
      <c r="S156" s="544"/>
      <c r="T156" s="544"/>
      <c r="U156" s="24"/>
      <c r="V156" s="544"/>
      <c r="W156" s="544"/>
      <c r="X156" s="544"/>
      <c r="Y156" s="544"/>
      <c r="Z156" s="544"/>
      <c r="AA156" s="545"/>
      <c r="AB156" s="545"/>
      <c r="AC156" s="545"/>
      <c r="AD156" s="545"/>
      <c r="AE156" s="545"/>
      <c r="AF156" s="545"/>
      <c r="AG156" s="545"/>
      <c r="AH156" s="545"/>
      <c r="AI156" s="545"/>
      <c r="AJ156" s="545"/>
      <c r="AK156" s="545"/>
      <c r="AL156" s="546"/>
      <c r="AM156" s="546"/>
      <c r="AN156" s="546"/>
      <c r="AO156" s="546"/>
      <c r="AP156" s="546"/>
      <c r="AQ156" s="546"/>
      <c r="AR156" s="546"/>
      <c r="AS156" s="546"/>
      <c r="AT156" s="546"/>
      <c r="AU156" s="606"/>
      <c r="AV156" s="606"/>
      <c r="AW156" s="546"/>
      <c r="AX156" s="546"/>
      <c r="AY156" s="547"/>
      <c r="AZ156" s="547"/>
      <c r="BA156" s="547"/>
      <c r="BB156" s="547"/>
      <c r="BC156" s="547"/>
      <c r="BD156" s="547"/>
      <c r="BE156" s="41"/>
    </row>
    <row r="157" spans="1:57" ht="19.5" customHeight="1" x14ac:dyDescent="0.35">
      <c r="A157" s="605"/>
      <c r="B157" s="112">
        <v>12</v>
      </c>
      <c r="C157" s="853" t="s">
        <v>1260</v>
      </c>
      <c r="D157" s="113"/>
      <c r="E157" s="850" t="s">
        <v>1119</v>
      </c>
      <c r="F157" s="852" t="s">
        <v>4</v>
      </c>
      <c r="G157" s="544"/>
      <c r="H157" s="544"/>
      <c r="I157" s="544"/>
      <c r="J157" s="544"/>
      <c r="K157" s="544"/>
      <c r="L157" s="544"/>
      <c r="M157" s="544"/>
      <c r="N157" s="544"/>
      <c r="O157" s="544"/>
      <c r="P157" s="544"/>
      <c r="Q157" s="544"/>
      <c r="R157" s="544"/>
      <c r="S157" s="544"/>
      <c r="T157" s="544"/>
      <c r="U157" s="24"/>
      <c r="V157" s="544"/>
      <c r="W157" s="544"/>
      <c r="X157" s="544"/>
      <c r="Y157" s="544"/>
      <c r="Z157" s="544"/>
      <c r="AA157" s="545"/>
      <c r="AB157" s="545"/>
      <c r="AC157" s="545"/>
      <c r="AD157" s="545"/>
      <c r="AE157" s="545"/>
      <c r="AF157" s="545"/>
      <c r="AG157" s="545"/>
      <c r="AH157" s="545"/>
      <c r="AI157" s="545"/>
      <c r="AJ157" s="545"/>
      <c r="AK157" s="545"/>
      <c r="AL157" s="546"/>
      <c r="AM157" s="546"/>
      <c r="AN157" s="546"/>
      <c r="AO157" s="546"/>
      <c r="AP157" s="546"/>
      <c r="AQ157" s="546"/>
      <c r="AR157" s="546"/>
      <c r="AS157" s="546"/>
      <c r="AT157" s="546"/>
      <c r="AU157" s="606"/>
      <c r="AV157" s="606"/>
      <c r="AW157" s="546"/>
      <c r="AX157" s="546"/>
      <c r="AY157" s="547"/>
      <c r="AZ157" s="547"/>
      <c r="BA157" s="547"/>
      <c r="BB157" s="547"/>
      <c r="BC157" s="547"/>
      <c r="BD157" s="547"/>
      <c r="BE157" s="41"/>
    </row>
    <row r="158" spans="1:57" ht="19.5" customHeight="1" x14ac:dyDescent="0.35">
      <c r="A158" s="605"/>
      <c r="B158" s="853">
        <v>13</v>
      </c>
      <c r="C158" s="853" t="s">
        <v>1261</v>
      </c>
      <c r="D158" s="113"/>
      <c r="E158" s="850" t="s">
        <v>1120</v>
      </c>
      <c r="F158" s="852" t="s">
        <v>3</v>
      </c>
      <c r="G158" s="544"/>
      <c r="H158" s="544"/>
      <c r="I158" s="544"/>
      <c r="J158" s="544"/>
      <c r="K158" s="544"/>
      <c r="L158" s="544"/>
      <c r="M158" s="544"/>
      <c r="N158" s="544"/>
      <c r="O158" s="544"/>
      <c r="P158" s="544"/>
      <c r="Q158" s="544"/>
      <c r="R158" s="544"/>
      <c r="S158" s="544"/>
      <c r="T158" s="544"/>
      <c r="U158" s="24"/>
      <c r="V158" s="544"/>
      <c r="W158" s="544"/>
      <c r="X158" s="544"/>
      <c r="Y158" s="544"/>
      <c r="Z158" s="544"/>
      <c r="AA158" s="545"/>
      <c r="AB158" s="545"/>
      <c r="AC158" s="545"/>
      <c r="AD158" s="545"/>
      <c r="AE158" s="545"/>
      <c r="AF158" s="545"/>
      <c r="AG158" s="545"/>
      <c r="AH158" s="545"/>
      <c r="AI158" s="545"/>
      <c r="AJ158" s="545"/>
      <c r="AK158" s="545"/>
      <c r="AL158" s="546"/>
      <c r="AM158" s="546"/>
      <c r="AN158" s="546"/>
      <c r="AO158" s="546"/>
      <c r="AP158" s="546"/>
      <c r="AQ158" s="546"/>
      <c r="AR158" s="546"/>
      <c r="AS158" s="546"/>
      <c r="AT158" s="546"/>
      <c r="AU158" s="606"/>
      <c r="AV158" s="606"/>
      <c r="AW158" s="546"/>
      <c r="AX158" s="546"/>
      <c r="AY158" s="547"/>
      <c r="AZ158" s="547"/>
      <c r="BA158" s="547"/>
      <c r="BB158" s="547"/>
      <c r="BC158" s="547"/>
      <c r="BD158" s="547"/>
      <c r="BE158" s="41"/>
    </row>
    <row r="159" spans="1:57" ht="19.5" customHeight="1" x14ac:dyDescent="0.35">
      <c r="A159" s="605"/>
      <c r="B159" s="112">
        <v>14</v>
      </c>
      <c r="C159" s="853" t="s">
        <v>1262</v>
      </c>
      <c r="D159" s="113"/>
      <c r="E159" s="850" t="s">
        <v>1121</v>
      </c>
      <c r="F159" s="852" t="s">
        <v>4</v>
      </c>
      <c r="G159" s="544"/>
      <c r="H159" s="544"/>
      <c r="I159" s="544"/>
      <c r="J159" s="544"/>
      <c r="K159" s="544"/>
      <c r="L159" s="544"/>
      <c r="M159" s="544"/>
      <c r="N159" s="544"/>
      <c r="O159" s="544"/>
      <c r="P159" s="544"/>
      <c r="Q159" s="544"/>
      <c r="R159" s="544"/>
      <c r="S159" s="544"/>
      <c r="T159" s="544"/>
      <c r="U159" s="24"/>
      <c r="V159" s="544"/>
      <c r="W159" s="544"/>
      <c r="X159" s="544"/>
      <c r="Y159" s="544"/>
      <c r="Z159" s="544"/>
      <c r="AA159" s="545"/>
      <c r="AB159" s="545"/>
      <c r="AC159" s="545"/>
      <c r="AD159" s="545"/>
      <c r="AE159" s="545"/>
      <c r="AF159" s="545"/>
      <c r="AG159" s="545"/>
      <c r="AH159" s="545"/>
      <c r="AI159" s="545"/>
      <c r="AJ159" s="545"/>
      <c r="AK159" s="545"/>
      <c r="AL159" s="546"/>
      <c r="AM159" s="546"/>
      <c r="AN159" s="546"/>
      <c r="AO159" s="546"/>
      <c r="AP159" s="546"/>
      <c r="AQ159" s="546"/>
      <c r="AR159" s="546"/>
      <c r="AS159" s="546"/>
      <c r="AT159" s="546"/>
      <c r="AU159" s="606"/>
      <c r="AV159" s="606"/>
      <c r="AW159" s="546"/>
      <c r="AX159" s="546"/>
      <c r="AY159" s="547"/>
      <c r="AZ159" s="547"/>
      <c r="BA159" s="547"/>
      <c r="BB159" s="547"/>
      <c r="BC159" s="547"/>
      <c r="BD159" s="547"/>
      <c r="BE159" s="41"/>
    </row>
    <row r="160" spans="1:57" ht="19.5" customHeight="1" x14ac:dyDescent="0.35">
      <c r="A160" s="605"/>
      <c r="B160" s="112">
        <v>15</v>
      </c>
      <c r="C160" s="853" t="s">
        <v>1263</v>
      </c>
      <c r="D160" s="113"/>
      <c r="E160" s="850" t="s">
        <v>1122</v>
      </c>
      <c r="F160" s="852" t="s">
        <v>3</v>
      </c>
      <c r="G160" s="544"/>
      <c r="H160" s="544"/>
      <c r="I160" s="544"/>
      <c r="J160" s="544"/>
      <c r="K160" s="544"/>
      <c r="L160" s="544"/>
      <c r="M160" s="544"/>
      <c r="N160" s="544"/>
      <c r="O160" s="544"/>
      <c r="P160" s="544"/>
      <c r="Q160" s="544"/>
      <c r="R160" s="544"/>
      <c r="S160" s="544"/>
      <c r="T160" s="544"/>
      <c r="U160" s="24"/>
      <c r="V160" s="544"/>
      <c r="W160" s="544"/>
      <c r="X160" s="544"/>
      <c r="Y160" s="544"/>
      <c r="Z160" s="544"/>
      <c r="AA160" s="545"/>
      <c r="AB160" s="545"/>
      <c r="AC160" s="545"/>
      <c r="AD160" s="545"/>
      <c r="AE160" s="545"/>
      <c r="AF160" s="545"/>
      <c r="AG160" s="545"/>
      <c r="AH160" s="545"/>
      <c r="AI160" s="545"/>
      <c r="AJ160" s="545"/>
      <c r="AK160" s="545"/>
      <c r="AL160" s="546"/>
      <c r="AM160" s="546"/>
      <c r="AN160" s="546"/>
      <c r="AO160" s="546"/>
      <c r="AP160" s="546"/>
      <c r="AQ160" s="546"/>
      <c r="AR160" s="546"/>
      <c r="AS160" s="546"/>
      <c r="AT160" s="546"/>
      <c r="AU160" s="606"/>
      <c r="AV160" s="606"/>
      <c r="AW160" s="546"/>
      <c r="AX160" s="546"/>
      <c r="AY160" s="547"/>
      <c r="AZ160" s="547"/>
      <c r="BA160" s="547"/>
      <c r="BB160" s="547"/>
      <c r="BC160" s="547"/>
      <c r="BD160" s="547"/>
      <c r="BE160" s="41"/>
    </row>
    <row r="161" spans="1:57" ht="19.5" customHeight="1" x14ac:dyDescent="0.35">
      <c r="A161" s="605"/>
      <c r="B161" s="112">
        <v>16</v>
      </c>
      <c r="C161" s="853" t="s">
        <v>1264</v>
      </c>
      <c r="D161" s="113"/>
      <c r="E161" s="850" t="s">
        <v>1123</v>
      </c>
      <c r="F161" s="852" t="s">
        <v>4</v>
      </c>
      <c r="G161" s="544"/>
      <c r="H161" s="544"/>
      <c r="I161" s="544"/>
      <c r="J161" s="544"/>
      <c r="K161" s="544"/>
      <c r="L161" s="544"/>
      <c r="M161" s="544"/>
      <c r="N161" s="544"/>
      <c r="O161" s="544"/>
      <c r="P161" s="544"/>
      <c r="Q161" s="544"/>
      <c r="R161" s="544"/>
      <c r="S161" s="544"/>
      <c r="T161" s="544"/>
      <c r="U161" s="24"/>
      <c r="V161" s="544"/>
      <c r="W161" s="544"/>
      <c r="X161" s="544"/>
      <c r="Y161" s="544"/>
      <c r="Z161" s="544"/>
      <c r="AA161" s="545"/>
      <c r="AB161" s="545"/>
      <c r="AC161" s="545"/>
      <c r="AD161" s="545"/>
      <c r="AE161" s="545"/>
      <c r="AF161" s="545"/>
      <c r="AG161" s="545"/>
      <c r="AH161" s="545"/>
      <c r="AI161" s="545"/>
      <c r="AJ161" s="545"/>
      <c r="AK161" s="545"/>
      <c r="AL161" s="546"/>
      <c r="AM161" s="546"/>
      <c r="AN161" s="546"/>
      <c r="AO161" s="546"/>
      <c r="AP161" s="546"/>
      <c r="AQ161" s="546"/>
      <c r="AR161" s="546"/>
      <c r="AS161" s="546"/>
      <c r="AT161" s="546"/>
      <c r="AU161" s="606"/>
      <c r="AV161" s="606"/>
      <c r="AW161" s="546"/>
      <c r="AX161" s="546"/>
      <c r="AY161" s="547"/>
      <c r="AZ161" s="547"/>
      <c r="BA161" s="547"/>
      <c r="BB161" s="547"/>
      <c r="BC161" s="547"/>
      <c r="BD161" s="547"/>
      <c r="BE161" s="41"/>
    </row>
    <row r="162" spans="1:57" ht="19.5" customHeight="1" x14ac:dyDescent="0.35">
      <c r="A162" s="605"/>
      <c r="B162" s="112">
        <v>17</v>
      </c>
      <c r="C162" s="853" t="s">
        <v>1265</v>
      </c>
      <c r="D162" s="113"/>
      <c r="E162" s="850" t="s">
        <v>1124</v>
      </c>
      <c r="F162" s="852" t="s">
        <v>4</v>
      </c>
      <c r="G162" s="544"/>
      <c r="H162" s="544"/>
      <c r="I162" s="544"/>
      <c r="J162" s="544"/>
      <c r="K162" s="544"/>
      <c r="L162" s="544"/>
      <c r="M162" s="544"/>
      <c r="N162" s="544"/>
      <c r="O162" s="544"/>
      <c r="P162" s="544"/>
      <c r="Q162" s="544"/>
      <c r="R162" s="544"/>
      <c r="S162" s="544"/>
      <c r="T162" s="544"/>
      <c r="U162" s="24"/>
      <c r="V162" s="544"/>
      <c r="W162" s="544"/>
      <c r="X162" s="544"/>
      <c r="Y162" s="544"/>
      <c r="Z162" s="544"/>
      <c r="AA162" s="545"/>
      <c r="AB162" s="545"/>
      <c r="AC162" s="545"/>
      <c r="AD162" s="545"/>
      <c r="AE162" s="545"/>
      <c r="AF162" s="545"/>
      <c r="AG162" s="545"/>
      <c r="AH162" s="545"/>
      <c r="AI162" s="545"/>
      <c r="AJ162" s="545"/>
      <c r="AK162" s="545"/>
      <c r="AL162" s="546"/>
      <c r="AM162" s="546"/>
      <c r="AN162" s="546"/>
      <c r="AO162" s="546"/>
      <c r="AP162" s="546"/>
      <c r="AQ162" s="546"/>
      <c r="AR162" s="546"/>
      <c r="AS162" s="546"/>
      <c r="AT162" s="546"/>
      <c r="AU162" s="606"/>
      <c r="AV162" s="606"/>
      <c r="AW162" s="546"/>
      <c r="AX162" s="546"/>
      <c r="AY162" s="547"/>
      <c r="AZ162" s="547"/>
      <c r="BA162" s="547"/>
      <c r="BB162" s="547"/>
      <c r="BC162" s="547"/>
      <c r="BD162" s="547"/>
      <c r="BE162" s="41"/>
    </row>
    <row r="163" spans="1:57" ht="19.5" customHeight="1" x14ac:dyDescent="0.35">
      <c r="A163" s="605"/>
      <c r="B163" s="112">
        <v>18</v>
      </c>
      <c r="C163" s="853" t="s">
        <v>1266</v>
      </c>
      <c r="D163" s="113"/>
      <c r="E163" s="850" t="s">
        <v>1125</v>
      </c>
      <c r="F163" s="852" t="s">
        <v>4</v>
      </c>
      <c r="G163" s="544"/>
      <c r="H163" s="544"/>
      <c r="I163" s="544"/>
      <c r="J163" s="544"/>
      <c r="K163" s="544"/>
      <c r="L163" s="544"/>
      <c r="M163" s="544"/>
      <c r="N163" s="544"/>
      <c r="O163" s="544"/>
      <c r="P163" s="544"/>
      <c r="Q163" s="544"/>
      <c r="R163" s="544"/>
      <c r="S163" s="544"/>
      <c r="T163" s="544"/>
      <c r="U163" s="24"/>
      <c r="V163" s="544"/>
      <c r="W163" s="544"/>
      <c r="X163" s="544"/>
      <c r="Y163" s="544"/>
      <c r="Z163" s="544"/>
      <c r="AA163" s="545"/>
      <c r="AB163" s="545"/>
      <c r="AC163" s="545"/>
      <c r="AD163" s="545"/>
      <c r="AE163" s="545"/>
      <c r="AF163" s="545"/>
      <c r="AG163" s="545"/>
      <c r="AH163" s="545"/>
      <c r="AI163" s="545"/>
      <c r="AJ163" s="545"/>
      <c r="AK163" s="545"/>
      <c r="AL163" s="546"/>
      <c r="AM163" s="546"/>
      <c r="AN163" s="546"/>
      <c r="AO163" s="546"/>
      <c r="AP163" s="546"/>
      <c r="AQ163" s="546"/>
      <c r="AR163" s="546"/>
      <c r="AS163" s="546"/>
      <c r="AT163" s="546"/>
      <c r="AU163" s="606"/>
      <c r="AV163" s="606"/>
      <c r="AW163" s="546"/>
      <c r="AX163" s="546"/>
      <c r="AY163" s="547"/>
      <c r="AZ163" s="547"/>
      <c r="BA163" s="547"/>
      <c r="BB163" s="547"/>
      <c r="BC163" s="547"/>
      <c r="BD163" s="547"/>
      <c r="BE163" s="41"/>
    </row>
    <row r="164" spans="1:57" ht="19.5" customHeight="1" x14ac:dyDescent="0.35">
      <c r="A164" s="605"/>
      <c r="B164" s="112">
        <v>19</v>
      </c>
      <c r="C164" s="853" t="s">
        <v>1267</v>
      </c>
      <c r="D164" s="113"/>
      <c r="E164" s="850" t="s">
        <v>1126</v>
      </c>
      <c r="F164" s="852" t="s">
        <v>4</v>
      </c>
      <c r="G164" s="544"/>
      <c r="H164" s="544"/>
      <c r="I164" s="544"/>
      <c r="J164" s="544"/>
      <c r="K164" s="544"/>
      <c r="L164" s="544"/>
      <c r="M164" s="544"/>
      <c r="N164" s="544"/>
      <c r="O164" s="544"/>
      <c r="P164" s="544"/>
      <c r="Q164" s="544"/>
      <c r="R164" s="544"/>
      <c r="S164" s="544"/>
      <c r="T164" s="544"/>
      <c r="U164" s="24"/>
      <c r="V164" s="544"/>
      <c r="W164" s="544"/>
      <c r="X164" s="544"/>
      <c r="Y164" s="544"/>
      <c r="Z164" s="544"/>
      <c r="AA164" s="545"/>
      <c r="AB164" s="545"/>
      <c r="AC164" s="545"/>
      <c r="AD164" s="545"/>
      <c r="AE164" s="545"/>
      <c r="AF164" s="545"/>
      <c r="AG164" s="545"/>
      <c r="AH164" s="545"/>
      <c r="AI164" s="545"/>
      <c r="AJ164" s="545"/>
      <c r="AK164" s="545"/>
      <c r="AL164" s="546"/>
      <c r="AM164" s="546"/>
      <c r="AN164" s="546"/>
      <c r="AO164" s="546"/>
      <c r="AP164" s="546"/>
      <c r="AQ164" s="546"/>
      <c r="AR164" s="546"/>
      <c r="AS164" s="546"/>
      <c r="AT164" s="546"/>
      <c r="AU164" s="606"/>
      <c r="AV164" s="606"/>
      <c r="AW164" s="546"/>
      <c r="AX164" s="546"/>
      <c r="AY164" s="547"/>
      <c r="AZ164" s="547"/>
      <c r="BA164" s="547"/>
      <c r="BB164" s="547"/>
      <c r="BC164" s="547"/>
      <c r="BD164" s="547"/>
      <c r="BE164" s="41"/>
    </row>
    <row r="165" spans="1:57" ht="19.5" customHeight="1" x14ac:dyDescent="0.35">
      <c r="A165" s="605"/>
      <c r="B165" s="112">
        <v>20</v>
      </c>
      <c r="C165" s="853" t="s">
        <v>1268</v>
      </c>
      <c r="D165" s="113"/>
      <c r="E165" s="850" t="s">
        <v>1127</v>
      </c>
      <c r="F165" s="852" t="s">
        <v>4</v>
      </c>
      <c r="G165" s="544"/>
      <c r="H165" s="544"/>
      <c r="I165" s="544"/>
      <c r="J165" s="544"/>
      <c r="K165" s="544"/>
      <c r="L165" s="544"/>
      <c r="M165" s="544"/>
      <c r="N165" s="544"/>
      <c r="O165" s="544"/>
      <c r="P165" s="544"/>
      <c r="Q165" s="544"/>
      <c r="R165" s="544"/>
      <c r="S165" s="544"/>
      <c r="T165" s="544"/>
      <c r="U165" s="24"/>
      <c r="V165" s="544"/>
      <c r="W165" s="544"/>
      <c r="X165" s="544"/>
      <c r="Y165" s="544"/>
      <c r="Z165" s="544"/>
      <c r="AA165" s="545"/>
      <c r="AB165" s="545"/>
      <c r="AC165" s="545"/>
      <c r="AD165" s="545"/>
      <c r="AE165" s="545"/>
      <c r="AF165" s="545"/>
      <c r="AG165" s="545"/>
      <c r="AH165" s="545"/>
      <c r="AI165" s="545"/>
      <c r="AJ165" s="545"/>
      <c r="AK165" s="545"/>
      <c r="AL165" s="546"/>
      <c r="AM165" s="546"/>
      <c r="AN165" s="546"/>
      <c r="AO165" s="546"/>
      <c r="AP165" s="546"/>
      <c r="AQ165" s="546"/>
      <c r="AR165" s="546"/>
      <c r="AS165" s="546"/>
      <c r="AT165" s="546"/>
      <c r="AU165" s="606"/>
      <c r="AV165" s="606"/>
      <c r="AW165" s="546"/>
      <c r="AX165" s="546"/>
      <c r="AY165" s="547"/>
      <c r="AZ165" s="547"/>
      <c r="BA165" s="547"/>
      <c r="BB165" s="547"/>
      <c r="BC165" s="547"/>
      <c r="BD165" s="547"/>
      <c r="BE165" s="41"/>
    </row>
    <row r="166" spans="1:57" ht="19.5" customHeight="1" x14ac:dyDescent="0.35">
      <c r="A166" s="605"/>
      <c r="B166" s="112">
        <v>21</v>
      </c>
      <c r="C166" s="853" t="s">
        <v>1269</v>
      </c>
      <c r="D166" s="113"/>
      <c r="E166" s="850" t="s">
        <v>1128</v>
      </c>
      <c r="F166" s="852" t="s">
        <v>4</v>
      </c>
      <c r="G166" s="544"/>
      <c r="H166" s="544"/>
      <c r="I166" s="544"/>
      <c r="J166" s="544"/>
      <c r="K166" s="544"/>
      <c r="L166" s="544"/>
      <c r="M166" s="544"/>
      <c r="N166" s="544"/>
      <c r="O166" s="544"/>
      <c r="P166" s="544"/>
      <c r="Q166" s="544"/>
      <c r="R166" s="544"/>
      <c r="S166" s="544"/>
      <c r="T166" s="544"/>
      <c r="U166" s="24"/>
      <c r="V166" s="544"/>
      <c r="W166" s="544"/>
      <c r="X166" s="544"/>
      <c r="Y166" s="544"/>
      <c r="Z166" s="544"/>
      <c r="AA166" s="545"/>
      <c r="AB166" s="545"/>
      <c r="AC166" s="545"/>
      <c r="AD166" s="545"/>
      <c r="AE166" s="545"/>
      <c r="AF166" s="545"/>
      <c r="AG166" s="545"/>
      <c r="AH166" s="545"/>
      <c r="AI166" s="545"/>
      <c r="AJ166" s="545"/>
      <c r="AK166" s="545"/>
      <c r="AL166" s="546"/>
      <c r="AM166" s="546"/>
      <c r="AN166" s="546"/>
      <c r="AO166" s="546"/>
      <c r="AP166" s="546"/>
      <c r="AQ166" s="546"/>
      <c r="AR166" s="546"/>
      <c r="AS166" s="546"/>
      <c r="AT166" s="546"/>
      <c r="AU166" s="606"/>
      <c r="AV166" s="606"/>
      <c r="AW166" s="546"/>
      <c r="AX166" s="546"/>
      <c r="AY166" s="547"/>
      <c r="AZ166" s="547"/>
      <c r="BA166" s="547"/>
      <c r="BB166" s="547"/>
      <c r="BC166" s="547"/>
      <c r="BD166" s="547"/>
      <c r="BE166" s="41"/>
    </row>
    <row r="167" spans="1:57" ht="19.5" customHeight="1" x14ac:dyDescent="0.35">
      <c r="A167" s="605"/>
      <c r="B167" s="112">
        <v>22</v>
      </c>
      <c r="C167" s="853" t="s">
        <v>1270</v>
      </c>
      <c r="D167" s="113"/>
      <c r="E167" s="850" t="s">
        <v>1129</v>
      </c>
      <c r="F167" s="852" t="s">
        <v>3</v>
      </c>
      <c r="G167" s="544"/>
      <c r="H167" s="544"/>
      <c r="I167" s="544"/>
      <c r="J167" s="544"/>
      <c r="K167" s="544"/>
      <c r="L167" s="544"/>
      <c r="M167" s="544"/>
      <c r="N167" s="544"/>
      <c r="O167" s="544"/>
      <c r="P167" s="544"/>
      <c r="Q167" s="544"/>
      <c r="R167" s="544"/>
      <c r="S167" s="544"/>
      <c r="T167" s="544"/>
      <c r="U167" s="24"/>
      <c r="V167" s="544"/>
      <c r="W167" s="544"/>
      <c r="X167" s="544"/>
      <c r="Y167" s="544"/>
      <c r="Z167" s="544"/>
      <c r="AA167" s="545"/>
      <c r="AB167" s="545"/>
      <c r="AC167" s="545"/>
      <c r="AD167" s="545"/>
      <c r="AE167" s="545"/>
      <c r="AF167" s="545"/>
      <c r="AG167" s="545"/>
      <c r="AH167" s="545"/>
      <c r="AI167" s="545"/>
      <c r="AJ167" s="545"/>
      <c r="AK167" s="545"/>
      <c r="AL167" s="546"/>
      <c r="AM167" s="546"/>
      <c r="AN167" s="546"/>
      <c r="AO167" s="546"/>
      <c r="AP167" s="546"/>
      <c r="AQ167" s="546"/>
      <c r="AR167" s="546"/>
      <c r="AS167" s="546"/>
      <c r="AT167" s="546"/>
      <c r="AU167" s="606"/>
      <c r="AV167" s="606"/>
      <c r="AW167" s="546"/>
      <c r="AX167" s="546"/>
      <c r="AY167" s="547"/>
      <c r="AZ167" s="547"/>
      <c r="BA167" s="547"/>
      <c r="BB167" s="547"/>
      <c r="BC167" s="547"/>
      <c r="BD167" s="547"/>
      <c r="BE167" s="41"/>
    </row>
    <row r="168" spans="1:57" ht="19.5" customHeight="1" x14ac:dyDescent="0.35">
      <c r="A168" s="605"/>
      <c r="B168" s="112">
        <v>23</v>
      </c>
      <c r="C168" s="853" t="s">
        <v>1271</v>
      </c>
      <c r="D168" s="113"/>
      <c r="E168" s="850" t="s">
        <v>1130</v>
      </c>
      <c r="F168" s="852" t="s">
        <v>3</v>
      </c>
      <c r="G168" s="544"/>
      <c r="H168" s="544"/>
      <c r="I168" s="544"/>
      <c r="J168" s="544"/>
      <c r="K168" s="544"/>
      <c r="L168" s="544"/>
      <c r="M168" s="544"/>
      <c r="N168" s="544"/>
      <c r="O168" s="544"/>
      <c r="P168" s="544"/>
      <c r="Q168" s="544"/>
      <c r="R168" s="544"/>
      <c r="S168" s="544"/>
      <c r="T168" s="544"/>
      <c r="U168" s="24"/>
      <c r="V168" s="544"/>
      <c r="W168" s="544"/>
      <c r="X168" s="544"/>
      <c r="Y168" s="544"/>
      <c r="Z168" s="544"/>
      <c r="AA168" s="545"/>
      <c r="AB168" s="545"/>
      <c r="AC168" s="545"/>
      <c r="AD168" s="545"/>
      <c r="AE168" s="545"/>
      <c r="AF168" s="545"/>
      <c r="AG168" s="545"/>
      <c r="AH168" s="545"/>
      <c r="AI168" s="545"/>
      <c r="AJ168" s="545"/>
      <c r="AK168" s="545"/>
      <c r="AL168" s="546"/>
      <c r="AM168" s="546"/>
      <c r="AN168" s="546"/>
      <c r="AO168" s="546"/>
      <c r="AP168" s="546"/>
      <c r="AQ168" s="546"/>
      <c r="AR168" s="546"/>
      <c r="AS168" s="546"/>
      <c r="AT168" s="546"/>
      <c r="AU168" s="606"/>
      <c r="AV168" s="606"/>
      <c r="AW168" s="546"/>
      <c r="AX168" s="546"/>
      <c r="AY168" s="547"/>
      <c r="AZ168" s="547"/>
      <c r="BA168" s="547"/>
      <c r="BB168" s="547"/>
      <c r="BC168" s="547"/>
      <c r="BD168" s="547"/>
      <c r="BE168" s="41"/>
    </row>
    <row r="169" spans="1:57" ht="19.5" customHeight="1" x14ac:dyDescent="0.35">
      <c r="A169" s="605"/>
      <c r="B169" s="112">
        <v>24</v>
      </c>
      <c r="C169" s="853" t="s">
        <v>1272</v>
      </c>
      <c r="D169" s="113"/>
      <c r="E169" s="850" t="s">
        <v>1131</v>
      </c>
      <c r="F169" s="852" t="s">
        <v>3</v>
      </c>
      <c r="G169" s="544"/>
      <c r="H169" s="544"/>
      <c r="I169" s="544"/>
      <c r="J169" s="544"/>
      <c r="K169" s="544"/>
      <c r="L169" s="544"/>
      <c r="M169" s="544"/>
      <c r="N169" s="544"/>
      <c r="O169" s="544"/>
      <c r="P169" s="544"/>
      <c r="Q169" s="544"/>
      <c r="R169" s="544"/>
      <c r="S169" s="544"/>
      <c r="T169" s="544"/>
      <c r="U169" s="24"/>
      <c r="V169" s="544"/>
      <c r="W169" s="544"/>
      <c r="X169" s="544"/>
      <c r="Y169" s="544"/>
      <c r="Z169" s="544"/>
      <c r="AA169" s="545"/>
      <c r="AB169" s="545"/>
      <c r="AC169" s="545"/>
      <c r="AD169" s="545"/>
      <c r="AE169" s="545"/>
      <c r="AF169" s="545"/>
      <c r="AG169" s="545"/>
      <c r="AH169" s="545"/>
      <c r="AI169" s="545"/>
      <c r="AJ169" s="545"/>
      <c r="AK169" s="545"/>
      <c r="AL169" s="546"/>
      <c r="AM169" s="546"/>
      <c r="AN169" s="546"/>
      <c r="AO169" s="546"/>
      <c r="AP169" s="546"/>
      <c r="AQ169" s="546"/>
      <c r="AR169" s="546"/>
      <c r="AS169" s="546"/>
      <c r="AT169" s="546"/>
      <c r="AU169" s="606"/>
      <c r="AV169" s="606"/>
      <c r="AW169" s="546"/>
      <c r="AX169" s="546"/>
      <c r="AY169" s="547"/>
      <c r="AZ169" s="547"/>
      <c r="BA169" s="547"/>
      <c r="BB169" s="547"/>
      <c r="BC169" s="547"/>
      <c r="BD169" s="547"/>
      <c r="BE169" s="41"/>
    </row>
    <row r="170" spans="1:57" ht="19.5" customHeight="1" x14ac:dyDescent="0.35">
      <c r="A170" s="605"/>
      <c r="B170" s="112">
        <v>25</v>
      </c>
      <c r="C170" s="853" t="s">
        <v>1273</v>
      </c>
      <c r="D170" s="113"/>
      <c r="E170" s="850" t="s">
        <v>1132</v>
      </c>
      <c r="F170" s="852" t="s">
        <v>4</v>
      </c>
      <c r="G170" s="544"/>
      <c r="H170" s="544"/>
      <c r="I170" s="544"/>
      <c r="J170" s="544"/>
      <c r="K170" s="544"/>
      <c r="L170" s="544"/>
      <c r="M170" s="544"/>
      <c r="N170" s="544"/>
      <c r="O170" s="544"/>
      <c r="P170" s="544"/>
      <c r="Q170" s="544"/>
      <c r="R170" s="544"/>
      <c r="S170" s="544"/>
      <c r="T170" s="544"/>
      <c r="U170" s="24"/>
      <c r="V170" s="544"/>
      <c r="W170" s="544"/>
      <c r="X170" s="544"/>
      <c r="Y170" s="544"/>
      <c r="Z170" s="544"/>
      <c r="AA170" s="545"/>
      <c r="AB170" s="545"/>
      <c r="AC170" s="545"/>
      <c r="AD170" s="545"/>
      <c r="AE170" s="545"/>
      <c r="AF170" s="545"/>
      <c r="AG170" s="545"/>
      <c r="AH170" s="545"/>
      <c r="AI170" s="545"/>
      <c r="AJ170" s="545"/>
      <c r="AK170" s="545"/>
      <c r="AL170" s="546"/>
      <c r="AM170" s="546"/>
      <c r="AN170" s="546"/>
      <c r="AO170" s="546"/>
      <c r="AP170" s="546"/>
      <c r="AQ170" s="546"/>
      <c r="AR170" s="546"/>
      <c r="AS170" s="546"/>
      <c r="AT170" s="546"/>
      <c r="AU170" s="606"/>
      <c r="AV170" s="606"/>
      <c r="AW170" s="546"/>
      <c r="AX170" s="546"/>
      <c r="AY170" s="547"/>
      <c r="AZ170" s="547"/>
      <c r="BA170" s="547"/>
      <c r="BB170" s="547"/>
      <c r="BC170" s="547"/>
      <c r="BD170" s="547"/>
      <c r="BE170" s="41"/>
    </row>
    <row r="171" spans="1:57" ht="19.5" customHeight="1" x14ac:dyDescent="0.35">
      <c r="A171" s="605"/>
      <c r="B171" s="112">
        <v>26</v>
      </c>
      <c r="C171" s="853" t="s">
        <v>1274</v>
      </c>
      <c r="D171" s="113"/>
      <c r="E171" s="850" t="s">
        <v>1133</v>
      </c>
      <c r="F171" s="852" t="s">
        <v>4</v>
      </c>
      <c r="G171" s="544"/>
      <c r="H171" s="544"/>
      <c r="I171" s="544"/>
      <c r="J171" s="544"/>
      <c r="K171" s="544"/>
      <c r="L171" s="544"/>
      <c r="M171" s="544"/>
      <c r="N171" s="544"/>
      <c r="O171" s="544"/>
      <c r="P171" s="544"/>
      <c r="Q171" s="544"/>
      <c r="R171" s="544"/>
      <c r="S171" s="544"/>
      <c r="T171" s="544"/>
      <c r="U171" s="24"/>
      <c r="V171" s="544"/>
      <c r="W171" s="544"/>
      <c r="X171" s="544"/>
      <c r="Y171" s="544"/>
      <c r="Z171" s="544"/>
      <c r="AA171" s="545"/>
      <c r="AB171" s="545"/>
      <c r="AC171" s="545"/>
      <c r="AD171" s="545"/>
      <c r="AE171" s="545"/>
      <c r="AF171" s="545"/>
      <c r="AG171" s="545"/>
      <c r="AH171" s="545"/>
      <c r="AI171" s="545"/>
      <c r="AJ171" s="545"/>
      <c r="AK171" s="545"/>
      <c r="AL171" s="546"/>
      <c r="AM171" s="546"/>
      <c r="AN171" s="546"/>
      <c r="AO171" s="546"/>
      <c r="AP171" s="546"/>
      <c r="AQ171" s="546"/>
      <c r="AR171" s="546"/>
      <c r="AS171" s="546"/>
      <c r="AT171" s="546"/>
      <c r="AU171" s="606"/>
      <c r="AV171" s="606"/>
      <c r="AW171" s="546"/>
      <c r="AX171" s="546"/>
      <c r="AY171" s="547"/>
      <c r="AZ171" s="547"/>
      <c r="BA171" s="547"/>
      <c r="BB171" s="547"/>
      <c r="BC171" s="547"/>
      <c r="BD171" s="547"/>
      <c r="BE171" s="41"/>
    </row>
    <row r="172" spans="1:57" ht="19.5" customHeight="1" x14ac:dyDescent="0.35">
      <c r="A172" s="605"/>
      <c r="B172" s="112">
        <v>27</v>
      </c>
      <c r="C172" s="853" t="s">
        <v>1275</v>
      </c>
      <c r="D172" s="113"/>
      <c r="E172" s="850" t="s">
        <v>1134</v>
      </c>
      <c r="F172" s="852" t="s">
        <v>3</v>
      </c>
      <c r="G172" s="544"/>
      <c r="H172" s="544"/>
      <c r="I172" s="544"/>
      <c r="J172" s="544"/>
      <c r="K172" s="544"/>
      <c r="L172" s="544"/>
      <c r="M172" s="544"/>
      <c r="N172" s="544"/>
      <c r="O172" s="544"/>
      <c r="P172" s="544"/>
      <c r="Q172" s="544"/>
      <c r="R172" s="544"/>
      <c r="S172" s="544"/>
      <c r="T172" s="544"/>
      <c r="U172" s="24"/>
      <c r="V172" s="544"/>
      <c r="W172" s="544"/>
      <c r="X172" s="544"/>
      <c r="Y172" s="544"/>
      <c r="Z172" s="544"/>
      <c r="AA172" s="545"/>
      <c r="AB172" s="545"/>
      <c r="AC172" s="545"/>
      <c r="AD172" s="545"/>
      <c r="AE172" s="545"/>
      <c r="AF172" s="545"/>
      <c r="AG172" s="545"/>
      <c r="AH172" s="545"/>
      <c r="AI172" s="545"/>
      <c r="AJ172" s="545"/>
      <c r="AK172" s="545"/>
      <c r="AL172" s="546"/>
      <c r="AM172" s="546"/>
      <c r="AN172" s="546"/>
      <c r="AO172" s="546"/>
      <c r="AP172" s="546"/>
      <c r="AQ172" s="546"/>
      <c r="AR172" s="546"/>
      <c r="AS172" s="546"/>
      <c r="AT172" s="546"/>
      <c r="AU172" s="606"/>
      <c r="AV172" s="606"/>
      <c r="AW172" s="546"/>
      <c r="AX172" s="546"/>
      <c r="AY172" s="547"/>
      <c r="AZ172" s="547"/>
      <c r="BA172" s="547"/>
      <c r="BB172" s="547"/>
      <c r="BC172" s="547"/>
      <c r="BD172" s="547"/>
      <c r="BE172" s="41"/>
    </row>
    <row r="173" spans="1:57" ht="19.5" customHeight="1" x14ac:dyDescent="0.35">
      <c r="A173" s="605"/>
      <c r="B173" s="112">
        <v>28</v>
      </c>
      <c r="C173" s="853" t="s">
        <v>1276</v>
      </c>
      <c r="D173" s="113"/>
      <c r="E173" s="850" t="s">
        <v>1135</v>
      </c>
      <c r="F173" s="852" t="s">
        <v>3</v>
      </c>
      <c r="G173" s="544"/>
      <c r="H173" s="544"/>
      <c r="I173" s="544"/>
      <c r="J173" s="544"/>
      <c r="K173" s="544"/>
      <c r="L173" s="544"/>
      <c r="M173" s="544"/>
      <c r="N173" s="544"/>
      <c r="O173" s="544"/>
      <c r="P173" s="544"/>
      <c r="Q173" s="544"/>
      <c r="R173" s="544"/>
      <c r="S173" s="544"/>
      <c r="T173" s="544"/>
      <c r="U173" s="24"/>
      <c r="V173" s="544"/>
      <c r="W173" s="544"/>
      <c r="X173" s="544"/>
      <c r="Y173" s="544"/>
      <c r="Z173" s="544"/>
      <c r="AA173" s="545"/>
      <c r="AB173" s="545"/>
      <c r="AC173" s="545"/>
      <c r="AD173" s="545"/>
      <c r="AE173" s="545"/>
      <c r="AF173" s="545"/>
      <c r="AG173" s="545"/>
      <c r="AH173" s="545"/>
      <c r="AI173" s="545"/>
      <c r="AJ173" s="545"/>
      <c r="AK173" s="545"/>
      <c r="AL173" s="546"/>
      <c r="AM173" s="546"/>
      <c r="AN173" s="546"/>
      <c r="AO173" s="546"/>
      <c r="AP173" s="546"/>
      <c r="AQ173" s="546"/>
      <c r="AR173" s="546"/>
      <c r="AS173" s="546"/>
      <c r="AT173" s="546"/>
      <c r="AU173" s="606"/>
      <c r="AV173" s="606"/>
      <c r="AW173" s="546"/>
      <c r="AX173" s="546"/>
      <c r="AY173" s="547"/>
      <c r="AZ173" s="547"/>
      <c r="BA173" s="547"/>
      <c r="BB173" s="547"/>
      <c r="BC173" s="547"/>
      <c r="BD173" s="547"/>
      <c r="BE173" s="41"/>
    </row>
    <row r="174" spans="1:57" ht="19.5" customHeight="1" x14ac:dyDescent="0.35">
      <c r="A174" s="605"/>
      <c r="B174" s="112">
        <v>29</v>
      </c>
      <c r="C174" s="853" t="s">
        <v>1277</v>
      </c>
      <c r="D174" s="113"/>
      <c r="E174" s="850" t="s">
        <v>1136</v>
      </c>
      <c r="F174" s="852" t="s">
        <v>3</v>
      </c>
      <c r="G174" s="544"/>
      <c r="H174" s="544"/>
      <c r="I174" s="544"/>
      <c r="J174" s="544"/>
      <c r="K174" s="544"/>
      <c r="L174" s="544"/>
      <c r="M174" s="544"/>
      <c r="N174" s="544"/>
      <c r="O174" s="544"/>
      <c r="P174" s="544"/>
      <c r="Q174" s="544"/>
      <c r="R174" s="544"/>
      <c r="S174" s="544"/>
      <c r="T174" s="544"/>
      <c r="U174" s="24"/>
      <c r="V174" s="544"/>
      <c r="W174" s="544"/>
      <c r="X174" s="544"/>
      <c r="Y174" s="544"/>
      <c r="Z174" s="544"/>
      <c r="AA174" s="545"/>
      <c r="AB174" s="545"/>
      <c r="AC174" s="545"/>
      <c r="AD174" s="545"/>
      <c r="AE174" s="545"/>
      <c r="AF174" s="545"/>
      <c r="AG174" s="545"/>
      <c r="AH174" s="545"/>
      <c r="AI174" s="545"/>
      <c r="AJ174" s="545"/>
      <c r="AK174" s="545"/>
      <c r="AL174" s="546"/>
      <c r="AM174" s="546"/>
      <c r="AN174" s="546"/>
      <c r="AO174" s="546"/>
      <c r="AP174" s="546"/>
      <c r="AQ174" s="546"/>
      <c r="AR174" s="546"/>
      <c r="AS174" s="546"/>
      <c r="AT174" s="546"/>
      <c r="AU174" s="606"/>
      <c r="AV174" s="606"/>
      <c r="AW174" s="546"/>
      <c r="AX174" s="546"/>
      <c r="AY174" s="547"/>
      <c r="AZ174" s="547"/>
      <c r="BA174" s="547"/>
      <c r="BB174" s="547"/>
      <c r="BC174" s="547"/>
      <c r="BD174" s="547"/>
      <c r="BE174" s="41"/>
    </row>
    <row r="175" spans="1:57" ht="19.5" customHeight="1" x14ac:dyDescent="0.35">
      <c r="A175" s="605"/>
      <c r="B175" s="112">
        <v>30</v>
      </c>
      <c r="C175" s="853" t="s">
        <v>1278</v>
      </c>
      <c r="D175" s="113"/>
      <c r="E175" s="850" t="s">
        <v>1137</v>
      </c>
      <c r="F175" s="852" t="s">
        <v>3</v>
      </c>
      <c r="G175" s="544"/>
      <c r="H175" s="544"/>
      <c r="I175" s="544"/>
      <c r="J175" s="544"/>
      <c r="K175" s="544"/>
      <c r="L175" s="544"/>
      <c r="M175" s="544"/>
      <c r="N175" s="544"/>
      <c r="O175" s="544"/>
      <c r="P175" s="544"/>
      <c r="Q175" s="544"/>
      <c r="R175" s="544"/>
      <c r="S175" s="544"/>
      <c r="T175" s="544"/>
      <c r="U175" s="24"/>
      <c r="V175" s="544"/>
      <c r="W175" s="544"/>
      <c r="X175" s="544"/>
      <c r="Y175" s="544"/>
      <c r="Z175" s="544"/>
      <c r="AA175" s="545"/>
      <c r="AB175" s="545"/>
      <c r="AC175" s="545"/>
      <c r="AD175" s="545"/>
      <c r="AE175" s="545"/>
      <c r="AF175" s="545"/>
      <c r="AG175" s="545"/>
      <c r="AH175" s="545"/>
      <c r="AI175" s="545"/>
      <c r="AJ175" s="545"/>
      <c r="AK175" s="545"/>
      <c r="AL175" s="546"/>
      <c r="AM175" s="546"/>
      <c r="AN175" s="546"/>
      <c r="AO175" s="546"/>
      <c r="AP175" s="546"/>
      <c r="AQ175" s="546"/>
      <c r="AR175" s="546"/>
      <c r="AS175" s="546"/>
      <c r="AT175" s="546"/>
      <c r="AU175" s="606"/>
      <c r="AV175" s="606"/>
      <c r="AW175" s="546"/>
      <c r="AX175" s="546"/>
      <c r="AY175" s="547"/>
      <c r="AZ175" s="547"/>
      <c r="BA175" s="547"/>
      <c r="BB175" s="547"/>
      <c r="BC175" s="547"/>
      <c r="BD175" s="547"/>
      <c r="BE175" s="41"/>
    </row>
    <row r="176" spans="1:57" ht="19.5" customHeight="1" x14ac:dyDescent="0.35">
      <c r="A176" s="605"/>
      <c r="B176" s="112">
        <v>31</v>
      </c>
      <c r="C176" s="853" t="s">
        <v>1279</v>
      </c>
      <c r="D176" s="113"/>
      <c r="E176" s="850" t="s">
        <v>1138</v>
      </c>
      <c r="F176" s="852" t="s">
        <v>3</v>
      </c>
      <c r="G176" s="544"/>
      <c r="H176" s="544"/>
      <c r="I176" s="544"/>
      <c r="J176" s="544"/>
      <c r="K176" s="544"/>
      <c r="L176" s="544"/>
      <c r="M176" s="544"/>
      <c r="N176" s="544"/>
      <c r="O176" s="544"/>
      <c r="P176" s="544"/>
      <c r="Q176" s="544"/>
      <c r="R176" s="544"/>
      <c r="S176" s="544"/>
      <c r="T176" s="544"/>
      <c r="U176" s="24"/>
      <c r="V176" s="544"/>
      <c r="W176" s="544"/>
      <c r="X176" s="544"/>
      <c r="Y176" s="544"/>
      <c r="Z176" s="544"/>
      <c r="AA176" s="545"/>
      <c r="AB176" s="545"/>
      <c r="AC176" s="545"/>
      <c r="AD176" s="545"/>
      <c r="AE176" s="545"/>
      <c r="AF176" s="545"/>
      <c r="AG176" s="545"/>
      <c r="AH176" s="545"/>
      <c r="AI176" s="545"/>
      <c r="AJ176" s="545"/>
      <c r="AK176" s="545"/>
      <c r="AL176" s="546"/>
      <c r="AM176" s="546"/>
      <c r="AN176" s="546"/>
      <c r="AO176" s="546"/>
      <c r="AP176" s="546"/>
      <c r="AQ176" s="546"/>
      <c r="AR176" s="546"/>
      <c r="AS176" s="546"/>
      <c r="AT176" s="546"/>
      <c r="AU176" s="606"/>
      <c r="AV176" s="606"/>
      <c r="AW176" s="546"/>
      <c r="AX176" s="546"/>
      <c r="AY176" s="547"/>
      <c r="AZ176" s="547"/>
      <c r="BA176" s="547"/>
      <c r="BB176" s="547"/>
      <c r="BC176" s="547"/>
      <c r="BD176" s="547"/>
      <c r="BE176" s="41"/>
    </row>
    <row r="177" spans="1:57" ht="19.5" customHeight="1" x14ac:dyDescent="0.35">
      <c r="A177" s="605"/>
      <c r="B177" s="112">
        <v>32</v>
      </c>
      <c r="C177" s="853" t="s">
        <v>1280</v>
      </c>
      <c r="D177" s="113"/>
      <c r="E177" s="850" t="s">
        <v>1139</v>
      </c>
      <c r="F177" s="852" t="s">
        <v>4</v>
      </c>
      <c r="G177" s="544"/>
      <c r="H177" s="544"/>
      <c r="I177" s="544"/>
      <c r="J177" s="544"/>
      <c r="K177" s="544"/>
      <c r="L177" s="544"/>
      <c r="M177" s="544"/>
      <c r="N177" s="544"/>
      <c r="O177" s="544"/>
      <c r="P177" s="544"/>
      <c r="Q177" s="544"/>
      <c r="R177" s="544"/>
      <c r="S177" s="544"/>
      <c r="T177" s="544"/>
      <c r="U177" s="24"/>
      <c r="V177" s="544"/>
      <c r="W177" s="544"/>
      <c r="X177" s="544"/>
      <c r="Y177" s="544"/>
      <c r="Z177" s="544"/>
      <c r="AA177" s="545"/>
      <c r="AB177" s="545"/>
      <c r="AC177" s="545"/>
      <c r="AD177" s="545"/>
      <c r="AE177" s="545"/>
      <c r="AF177" s="545"/>
      <c r="AG177" s="545"/>
      <c r="AH177" s="545"/>
      <c r="AI177" s="545"/>
      <c r="AJ177" s="545"/>
      <c r="AK177" s="545"/>
      <c r="AL177" s="546"/>
      <c r="AM177" s="546"/>
      <c r="AN177" s="546"/>
      <c r="AO177" s="546"/>
      <c r="AP177" s="546"/>
      <c r="AQ177" s="546"/>
      <c r="AR177" s="546"/>
      <c r="AS177" s="546"/>
      <c r="AT177" s="546"/>
      <c r="AU177" s="606"/>
      <c r="AV177" s="606"/>
      <c r="AW177" s="546"/>
      <c r="AX177" s="546"/>
      <c r="AY177" s="547"/>
      <c r="AZ177" s="547"/>
      <c r="BA177" s="547"/>
      <c r="BB177" s="547"/>
      <c r="BC177" s="547"/>
      <c r="BD177" s="547"/>
      <c r="BE177" s="41"/>
    </row>
    <row r="178" spans="1:57" ht="19.5" customHeight="1" x14ac:dyDescent="0.35">
      <c r="A178" s="605"/>
      <c r="B178" s="112">
        <v>33</v>
      </c>
      <c r="C178" s="853" t="s">
        <v>1281</v>
      </c>
      <c r="D178" s="113"/>
      <c r="E178" s="850" t="s">
        <v>1140</v>
      </c>
      <c r="F178" s="852" t="s">
        <v>3</v>
      </c>
      <c r="G178" s="544"/>
      <c r="H178" s="544"/>
      <c r="I178" s="544"/>
      <c r="J178" s="544"/>
      <c r="K178" s="544"/>
      <c r="L178" s="544"/>
      <c r="M178" s="544"/>
      <c r="N178" s="544"/>
      <c r="O178" s="544"/>
      <c r="P178" s="544"/>
      <c r="Q178" s="544"/>
      <c r="R178" s="544"/>
      <c r="S178" s="544"/>
      <c r="T178" s="544"/>
      <c r="U178" s="24"/>
      <c r="V178" s="544"/>
      <c r="W178" s="544"/>
      <c r="X178" s="544"/>
      <c r="Y178" s="544"/>
      <c r="Z178" s="544"/>
      <c r="AA178" s="545"/>
      <c r="AB178" s="545"/>
      <c r="AC178" s="545"/>
      <c r="AD178" s="545"/>
      <c r="AE178" s="545"/>
      <c r="AF178" s="545"/>
      <c r="AG178" s="545"/>
      <c r="AH178" s="545"/>
      <c r="AI178" s="545"/>
      <c r="AJ178" s="545"/>
      <c r="AK178" s="545"/>
      <c r="AL178" s="546"/>
      <c r="AM178" s="546"/>
      <c r="AN178" s="546"/>
      <c r="AO178" s="546"/>
      <c r="AP178" s="546"/>
      <c r="AQ178" s="546"/>
      <c r="AR178" s="546"/>
      <c r="AS178" s="546"/>
      <c r="AT178" s="546"/>
      <c r="AU178" s="606"/>
      <c r="AV178" s="606"/>
      <c r="AW178" s="546"/>
      <c r="AX178" s="546"/>
      <c r="AY178" s="547"/>
      <c r="AZ178" s="547"/>
      <c r="BA178" s="547"/>
      <c r="BB178" s="547"/>
      <c r="BC178" s="547"/>
      <c r="BD178" s="547"/>
      <c r="BE178" s="41"/>
    </row>
    <row r="179" spans="1:57" ht="19.5" customHeight="1" thickBot="1" x14ac:dyDescent="0.4">
      <c r="A179" s="605"/>
      <c r="B179" s="112">
        <v>34</v>
      </c>
      <c r="C179" s="853" t="s">
        <v>1282</v>
      </c>
      <c r="D179" s="113"/>
      <c r="E179" s="850" t="s">
        <v>1141</v>
      </c>
      <c r="F179" s="852" t="s">
        <v>3</v>
      </c>
      <c r="G179" s="544"/>
      <c r="H179" s="544"/>
      <c r="I179" s="544"/>
      <c r="J179" s="544"/>
      <c r="K179" s="544"/>
      <c r="L179" s="544"/>
      <c r="M179" s="544"/>
      <c r="N179" s="544"/>
      <c r="O179" s="544"/>
      <c r="P179" s="544"/>
      <c r="Q179" s="544"/>
      <c r="R179" s="544"/>
      <c r="S179" s="544"/>
      <c r="T179" s="544"/>
      <c r="U179" s="24"/>
      <c r="V179" s="544"/>
      <c r="W179" s="544"/>
      <c r="X179" s="544"/>
      <c r="Y179" s="544"/>
      <c r="Z179" s="544"/>
      <c r="AA179" s="545"/>
      <c r="AB179" s="545"/>
      <c r="AC179" s="545"/>
      <c r="AD179" s="545"/>
      <c r="AE179" s="545"/>
      <c r="AF179" s="545"/>
      <c r="AG179" s="545"/>
      <c r="AH179" s="545"/>
      <c r="AI179" s="545"/>
      <c r="AJ179" s="545"/>
      <c r="AK179" s="545"/>
      <c r="AL179" s="546"/>
      <c r="AM179" s="546"/>
      <c r="AN179" s="546"/>
      <c r="AO179" s="546"/>
      <c r="AP179" s="546"/>
      <c r="AQ179" s="546"/>
      <c r="AR179" s="546"/>
      <c r="AS179" s="546"/>
      <c r="AT179" s="546"/>
      <c r="AU179" s="606"/>
      <c r="AV179" s="606"/>
      <c r="AW179" s="546"/>
      <c r="AX179" s="546"/>
      <c r="AY179" s="547"/>
      <c r="AZ179" s="547"/>
      <c r="BA179" s="547"/>
      <c r="BB179" s="547"/>
      <c r="BC179" s="547"/>
      <c r="BD179" s="547"/>
      <c r="BE179" s="41"/>
    </row>
    <row r="180" spans="1:57" ht="19.5" customHeight="1" x14ac:dyDescent="0.35">
      <c r="A180" s="605" t="s">
        <v>1142</v>
      </c>
      <c r="B180" s="112">
        <v>1</v>
      </c>
      <c r="C180" s="853" t="s">
        <v>1143</v>
      </c>
      <c r="D180" s="113"/>
      <c r="E180" s="849" t="s">
        <v>1144</v>
      </c>
      <c r="F180" s="851" t="s">
        <v>3</v>
      </c>
      <c r="G180" s="544"/>
      <c r="H180" s="544"/>
      <c r="I180" s="544"/>
      <c r="J180" s="544"/>
      <c r="K180" s="544"/>
      <c r="L180" s="544"/>
      <c r="M180" s="544"/>
      <c r="N180" s="544"/>
      <c r="O180" s="544"/>
      <c r="P180" s="544"/>
      <c r="Q180" s="544"/>
      <c r="R180" s="544"/>
      <c r="S180" s="544"/>
      <c r="T180" s="544"/>
      <c r="U180" s="24"/>
      <c r="V180" s="544"/>
      <c r="W180" s="544"/>
      <c r="X180" s="544"/>
      <c r="Y180" s="544"/>
      <c r="Z180" s="544"/>
      <c r="AA180" s="545"/>
      <c r="AB180" s="545"/>
      <c r="AC180" s="545"/>
      <c r="AD180" s="545"/>
      <c r="AE180" s="545"/>
      <c r="AF180" s="545"/>
      <c r="AG180" s="545"/>
      <c r="AH180" s="545"/>
      <c r="AI180" s="545"/>
      <c r="AJ180" s="545"/>
      <c r="AK180" s="545"/>
      <c r="AL180" s="546"/>
      <c r="AM180" s="546"/>
      <c r="AN180" s="546"/>
      <c r="AO180" s="546"/>
      <c r="AP180" s="546"/>
      <c r="AQ180" s="546"/>
      <c r="AR180" s="546"/>
      <c r="AS180" s="546"/>
      <c r="AT180" s="546"/>
      <c r="AU180" s="606"/>
      <c r="AV180" s="606"/>
      <c r="AW180" s="546"/>
      <c r="AX180" s="546"/>
      <c r="AY180" s="547"/>
      <c r="AZ180" s="547"/>
      <c r="BA180" s="547"/>
      <c r="BB180" s="547"/>
      <c r="BC180" s="547"/>
      <c r="BD180" s="547"/>
      <c r="BE180" s="41"/>
    </row>
    <row r="181" spans="1:57" ht="19.5" customHeight="1" x14ac:dyDescent="0.35">
      <c r="A181" s="605"/>
      <c r="B181" s="112">
        <v>2</v>
      </c>
      <c r="C181" s="853" t="s">
        <v>1283</v>
      </c>
      <c r="D181" s="113"/>
      <c r="E181" s="850" t="s">
        <v>1145</v>
      </c>
      <c r="F181" s="852" t="s">
        <v>4</v>
      </c>
      <c r="G181" s="544"/>
      <c r="H181" s="544"/>
      <c r="I181" s="544"/>
      <c r="J181" s="544"/>
      <c r="K181" s="544"/>
      <c r="L181" s="544"/>
      <c r="M181" s="544"/>
      <c r="N181" s="544"/>
      <c r="O181" s="544"/>
      <c r="P181" s="544"/>
      <c r="Q181" s="544"/>
      <c r="R181" s="544"/>
      <c r="S181" s="544"/>
      <c r="T181" s="544"/>
      <c r="U181" s="24"/>
      <c r="V181" s="544"/>
      <c r="W181" s="544"/>
      <c r="X181" s="544"/>
      <c r="Y181" s="544"/>
      <c r="Z181" s="544"/>
      <c r="AA181" s="545"/>
      <c r="AB181" s="545"/>
      <c r="AC181" s="545"/>
      <c r="AD181" s="545"/>
      <c r="AE181" s="545"/>
      <c r="AF181" s="545"/>
      <c r="AG181" s="545"/>
      <c r="AH181" s="545"/>
      <c r="AI181" s="545"/>
      <c r="AJ181" s="545"/>
      <c r="AK181" s="545"/>
      <c r="AL181" s="546"/>
      <c r="AM181" s="546"/>
      <c r="AN181" s="546"/>
      <c r="AO181" s="546"/>
      <c r="AP181" s="546"/>
      <c r="AQ181" s="546"/>
      <c r="AR181" s="546"/>
      <c r="AS181" s="546"/>
      <c r="AT181" s="546"/>
      <c r="AU181" s="606"/>
      <c r="AV181" s="606"/>
      <c r="AW181" s="546"/>
      <c r="AX181" s="546"/>
      <c r="AY181" s="547"/>
      <c r="AZ181" s="547"/>
      <c r="BA181" s="547"/>
      <c r="BB181" s="547"/>
      <c r="BC181" s="547"/>
      <c r="BD181" s="547"/>
      <c r="BE181" s="41"/>
    </row>
    <row r="182" spans="1:57" ht="19.5" customHeight="1" x14ac:dyDescent="0.35">
      <c r="A182" s="605"/>
      <c r="B182" s="112">
        <v>3</v>
      </c>
      <c r="C182" s="853" t="s">
        <v>1284</v>
      </c>
      <c r="D182" s="113"/>
      <c r="E182" s="850" t="s">
        <v>1146</v>
      </c>
      <c r="F182" s="852" t="s">
        <v>3</v>
      </c>
      <c r="G182" s="544"/>
      <c r="H182" s="544"/>
      <c r="I182" s="544"/>
      <c r="J182" s="544"/>
      <c r="K182" s="544"/>
      <c r="L182" s="544"/>
      <c r="M182" s="544"/>
      <c r="N182" s="544"/>
      <c r="O182" s="544"/>
      <c r="P182" s="544"/>
      <c r="Q182" s="544"/>
      <c r="R182" s="544"/>
      <c r="S182" s="544"/>
      <c r="T182" s="544"/>
      <c r="U182" s="24"/>
      <c r="V182" s="544"/>
      <c r="W182" s="544"/>
      <c r="X182" s="544"/>
      <c r="Y182" s="544"/>
      <c r="Z182" s="544"/>
      <c r="AA182" s="545"/>
      <c r="AB182" s="545"/>
      <c r="AC182" s="545"/>
      <c r="AD182" s="545"/>
      <c r="AE182" s="545"/>
      <c r="AF182" s="545"/>
      <c r="AG182" s="545"/>
      <c r="AH182" s="545"/>
      <c r="AI182" s="545"/>
      <c r="AJ182" s="545"/>
      <c r="AK182" s="545"/>
      <c r="AL182" s="546"/>
      <c r="AM182" s="546"/>
      <c r="AN182" s="546"/>
      <c r="AO182" s="546"/>
      <c r="AP182" s="546"/>
      <c r="AQ182" s="546"/>
      <c r="AR182" s="546"/>
      <c r="AS182" s="546"/>
      <c r="AT182" s="546"/>
      <c r="AU182" s="606"/>
      <c r="AV182" s="606"/>
      <c r="AW182" s="546"/>
      <c r="AX182" s="546"/>
      <c r="AY182" s="547"/>
      <c r="AZ182" s="547"/>
      <c r="BA182" s="547"/>
      <c r="BB182" s="547"/>
      <c r="BC182" s="547"/>
      <c r="BD182" s="547"/>
      <c r="BE182" s="41"/>
    </row>
    <row r="183" spans="1:57" ht="19.5" customHeight="1" x14ac:dyDescent="0.35">
      <c r="A183" s="605"/>
      <c r="B183" s="112">
        <v>4</v>
      </c>
      <c r="C183" s="853" t="s">
        <v>1285</v>
      </c>
      <c r="D183" s="113"/>
      <c r="E183" s="850" t="s">
        <v>1147</v>
      </c>
      <c r="F183" s="852" t="s">
        <v>3</v>
      </c>
      <c r="G183" s="544"/>
      <c r="H183" s="544"/>
      <c r="I183" s="544"/>
      <c r="J183" s="544"/>
      <c r="K183" s="544"/>
      <c r="L183" s="544"/>
      <c r="M183" s="544"/>
      <c r="N183" s="544"/>
      <c r="O183" s="544"/>
      <c r="P183" s="544"/>
      <c r="Q183" s="544"/>
      <c r="R183" s="544"/>
      <c r="S183" s="544"/>
      <c r="T183" s="544"/>
      <c r="U183" s="24"/>
      <c r="V183" s="544"/>
      <c r="W183" s="544"/>
      <c r="X183" s="544"/>
      <c r="Y183" s="544"/>
      <c r="Z183" s="544"/>
      <c r="AA183" s="545"/>
      <c r="AB183" s="545"/>
      <c r="AC183" s="545"/>
      <c r="AD183" s="545"/>
      <c r="AE183" s="545"/>
      <c r="AF183" s="545"/>
      <c r="AG183" s="545"/>
      <c r="AH183" s="545"/>
      <c r="AI183" s="545"/>
      <c r="AJ183" s="545"/>
      <c r="AK183" s="545"/>
      <c r="AL183" s="546"/>
      <c r="AM183" s="546"/>
      <c r="AN183" s="546"/>
      <c r="AO183" s="546"/>
      <c r="AP183" s="546"/>
      <c r="AQ183" s="546"/>
      <c r="AR183" s="546"/>
      <c r="AS183" s="546"/>
      <c r="AT183" s="546"/>
      <c r="AU183" s="606"/>
      <c r="AV183" s="606"/>
      <c r="AW183" s="546"/>
      <c r="AX183" s="546"/>
      <c r="AY183" s="547"/>
      <c r="AZ183" s="547"/>
      <c r="BA183" s="547"/>
      <c r="BB183" s="547"/>
      <c r="BC183" s="547"/>
      <c r="BD183" s="547"/>
      <c r="BE183" s="41"/>
    </row>
    <row r="184" spans="1:57" ht="19.5" customHeight="1" x14ac:dyDescent="0.35">
      <c r="A184" s="605"/>
      <c r="B184" s="112">
        <v>5</v>
      </c>
      <c r="C184" s="853" t="s">
        <v>1286</v>
      </c>
      <c r="D184" s="113"/>
      <c r="E184" s="850" t="s">
        <v>1148</v>
      </c>
      <c r="F184" s="852" t="s">
        <v>4</v>
      </c>
      <c r="G184" s="544"/>
      <c r="H184" s="544"/>
      <c r="I184" s="544"/>
      <c r="J184" s="544"/>
      <c r="K184" s="544"/>
      <c r="L184" s="544"/>
      <c r="M184" s="544"/>
      <c r="N184" s="544"/>
      <c r="O184" s="544"/>
      <c r="P184" s="544"/>
      <c r="Q184" s="544"/>
      <c r="R184" s="544"/>
      <c r="S184" s="544"/>
      <c r="T184" s="544"/>
      <c r="U184" s="24"/>
      <c r="V184" s="544"/>
      <c r="W184" s="544"/>
      <c r="X184" s="544"/>
      <c r="Y184" s="544"/>
      <c r="Z184" s="544"/>
      <c r="AA184" s="545"/>
      <c r="AB184" s="545"/>
      <c r="AC184" s="545"/>
      <c r="AD184" s="545"/>
      <c r="AE184" s="545"/>
      <c r="AF184" s="545"/>
      <c r="AG184" s="545"/>
      <c r="AH184" s="545"/>
      <c r="AI184" s="545"/>
      <c r="AJ184" s="545"/>
      <c r="AK184" s="545"/>
      <c r="AL184" s="546"/>
      <c r="AM184" s="546"/>
      <c r="AN184" s="546"/>
      <c r="AO184" s="546"/>
      <c r="AP184" s="546"/>
      <c r="AQ184" s="546"/>
      <c r="AR184" s="546"/>
      <c r="AS184" s="546"/>
      <c r="AT184" s="546"/>
      <c r="AU184" s="606"/>
      <c r="AV184" s="606"/>
      <c r="AW184" s="546"/>
      <c r="AX184" s="546"/>
      <c r="AY184" s="547"/>
      <c r="AZ184" s="547"/>
      <c r="BA184" s="547"/>
      <c r="BB184" s="547"/>
      <c r="BC184" s="547"/>
      <c r="BD184" s="547"/>
      <c r="BE184" s="41"/>
    </row>
    <row r="185" spans="1:57" ht="19.5" customHeight="1" x14ac:dyDescent="0.35">
      <c r="A185" s="605"/>
      <c r="B185" s="112">
        <v>6</v>
      </c>
      <c r="C185" s="853" t="s">
        <v>1287</v>
      </c>
      <c r="D185" s="113"/>
      <c r="E185" s="850" t="s">
        <v>1149</v>
      </c>
      <c r="F185" s="852" t="s">
        <v>4</v>
      </c>
      <c r="G185" s="544"/>
      <c r="H185" s="544"/>
      <c r="I185" s="544"/>
      <c r="J185" s="544"/>
      <c r="K185" s="544"/>
      <c r="L185" s="544"/>
      <c r="M185" s="544"/>
      <c r="N185" s="544"/>
      <c r="O185" s="544"/>
      <c r="P185" s="544"/>
      <c r="Q185" s="544"/>
      <c r="R185" s="544"/>
      <c r="S185" s="544"/>
      <c r="T185" s="544"/>
      <c r="U185" s="24"/>
      <c r="V185" s="544"/>
      <c r="W185" s="544"/>
      <c r="X185" s="544"/>
      <c r="Y185" s="544"/>
      <c r="Z185" s="544"/>
      <c r="AA185" s="545"/>
      <c r="AB185" s="545"/>
      <c r="AC185" s="545"/>
      <c r="AD185" s="545"/>
      <c r="AE185" s="545"/>
      <c r="AF185" s="545"/>
      <c r="AG185" s="545"/>
      <c r="AH185" s="545"/>
      <c r="AI185" s="545"/>
      <c r="AJ185" s="545"/>
      <c r="AK185" s="545"/>
      <c r="AL185" s="546"/>
      <c r="AM185" s="546"/>
      <c r="AN185" s="546"/>
      <c r="AO185" s="546"/>
      <c r="AP185" s="546"/>
      <c r="AQ185" s="546"/>
      <c r="AR185" s="546"/>
      <c r="AS185" s="546"/>
      <c r="AT185" s="546"/>
      <c r="AU185" s="606"/>
      <c r="AV185" s="606"/>
      <c r="AW185" s="546"/>
      <c r="AX185" s="546"/>
      <c r="AY185" s="547"/>
      <c r="AZ185" s="547"/>
      <c r="BA185" s="547"/>
      <c r="BB185" s="547"/>
      <c r="BC185" s="547"/>
      <c r="BD185" s="547"/>
      <c r="BE185" s="41"/>
    </row>
    <row r="186" spans="1:57" ht="19.5" customHeight="1" x14ac:dyDescent="0.35">
      <c r="A186" s="605"/>
      <c r="B186" s="112">
        <v>7</v>
      </c>
      <c r="C186" s="853" t="s">
        <v>1288</v>
      </c>
      <c r="D186" s="113"/>
      <c r="E186" s="850" t="s">
        <v>1150</v>
      </c>
      <c r="F186" s="852" t="s">
        <v>3</v>
      </c>
      <c r="G186" s="544"/>
      <c r="H186" s="544"/>
      <c r="I186" s="544"/>
      <c r="J186" s="544"/>
      <c r="K186" s="544"/>
      <c r="L186" s="544"/>
      <c r="M186" s="544"/>
      <c r="N186" s="544"/>
      <c r="O186" s="544"/>
      <c r="P186" s="544"/>
      <c r="Q186" s="544"/>
      <c r="R186" s="544"/>
      <c r="S186" s="544"/>
      <c r="T186" s="544"/>
      <c r="U186" s="24"/>
      <c r="V186" s="544"/>
      <c r="W186" s="544"/>
      <c r="X186" s="544"/>
      <c r="Y186" s="544"/>
      <c r="Z186" s="544"/>
      <c r="AA186" s="545"/>
      <c r="AB186" s="545"/>
      <c r="AC186" s="545"/>
      <c r="AD186" s="545"/>
      <c r="AE186" s="545"/>
      <c r="AF186" s="545"/>
      <c r="AG186" s="545"/>
      <c r="AH186" s="545"/>
      <c r="AI186" s="545"/>
      <c r="AJ186" s="545"/>
      <c r="AK186" s="545"/>
      <c r="AL186" s="546"/>
      <c r="AM186" s="546"/>
      <c r="AN186" s="546"/>
      <c r="AO186" s="546"/>
      <c r="AP186" s="546"/>
      <c r="AQ186" s="546"/>
      <c r="AR186" s="546"/>
      <c r="AS186" s="546"/>
      <c r="AT186" s="546"/>
      <c r="AU186" s="606"/>
      <c r="AV186" s="606"/>
      <c r="AW186" s="546"/>
      <c r="AX186" s="546"/>
      <c r="AY186" s="547"/>
      <c r="AZ186" s="547"/>
      <c r="BA186" s="547"/>
      <c r="BB186" s="547"/>
      <c r="BC186" s="547"/>
      <c r="BD186" s="547"/>
      <c r="BE186" s="41"/>
    </row>
    <row r="187" spans="1:57" ht="19.5" customHeight="1" x14ac:dyDescent="0.35">
      <c r="A187" s="605"/>
      <c r="B187" s="112">
        <v>8</v>
      </c>
      <c r="C187" s="853" t="s">
        <v>1289</v>
      </c>
      <c r="D187" s="113"/>
      <c r="E187" s="850" t="s">
        <v>1151</v>
      </c>
      <c r="F187" s="852" t="s">
        <v>4</v>
      </c>
      <c r="G187" s="544"/>
      <c r="H187" s="544"/>
      <c r="I187" s="544"/>
      <c r="J187" s="544"/>
      <c r="K187" s="544"/>
      <c r="L187" s="544"/>
      <c r="M187" s="544"/>
      <c r="N187" s="544"/>
      <c r="O187" s="544"/>
      <c r="P187" s="544"/>
      <c r="Q187" s="544"/>
      <c r="R187" s="544"/>
      <c r="S187" s="544"/>
      <c r="T187" s="544"/>
      <c r="U187" s="24"/>
      <c r="V187" s="544"/>
      <c r="W187" s="544"/>
      <c r="X187" s="544"/>
      <c r="Y187" s="544"/>
      <c r="Z187" s="544"/>
      <c r="AA187" s="545"/>
      <c r="AB187" s="545"/>
      <c r="AC187" s="545"/>
      <c r="AD187" s="545"/>
      <c r="AE187" s="545"/>
      <c r="AF187" s="545"/>
      <c r="AG187" s="545"/>
      <c r="AH187" s="545"/>
      <c r="AI187" s="545"/>
      <c r="AJ187" s="545"/>
      <c r="AK187" s="545"/>
      <c r="AL187" s="546"/>
      <c r="AM187" s="546"/>
      <c r="AN187" s="546"/>
      <c r="AO187" s="546"/>
      <c r="AP187" s="546"/>
      <c r="AQ187" s="546"/>
      <c r="AR187" s="546"/>
      <c r="AS187" s="546"/>
      <c r="AT187" s="546"/>
      <c r="AU187" s="606"/>
      <c r="AV187" s="606"/>
      <c r="AW187" s="546"/>
      <c r="AX187" s="546"/>
      <c r="AY187" s="547"/>
      <c r="AZ187" s="547"/>
      <c r="BA187" s="547"/>
      <c r="BB187" s="547"/>
      <c r="BC187" s="547"/>
      <c r="BD187" s="547"/>
      <c r="BE187" s="41"/>
    </row>
    <row r="188" spans="1:57" ht="19.5" customHeight="1" x14ac:dyDescent="0.35">
      <c r="A188" s="605"/>
      <c r="B188" s="112">
        <v>9</v>
      </c>
      <c r="C188" s="853" t="s">
        <v>1290</v>
      </c>
      <c r="D188" s="113"/>
      <c r="E188" s="850" t="s">
        <v>1152</v>
      </c>
      <c r="F188" s="852" t="s">
        <v>4</v>
      </c>
      <c r="G188" s="544"/>
      <c r="H188" s="544"/>
      <c r="I188" s="544"/>
      <c r="J188" s="544"/>
      <c r="K188" s="544"/>
      <c r="L188" s="544"/>
      <c r="M188" s="544"/>
      <c r="N188" s="544"/>
      <c r="O188" s="544"/>
      <c r="P188" s="544"/>
      <c r="Q188" s="544"/>
      <c r="R188" s="544"/>
      <c r="S188" s="544"/>
      <c r="T188" s="544"/>
      <c r="U188" s="24"/>
      <c r="V188" s="544"/>
      <c r="W188" s="544"/>
      <c r="X188" s="544"/>
      <c r="Y188" s="544"/>
      <c r="Z188" s="544"/>
      <c r="AA188" s="545"/>
      <c r="AB188" s="545"/>
      <c r="AC188" s="545"/>
      <c r="AD188" s="545"/>
      <c r="AE188" s="545"/>
      <c r="AF188" s="545"/>
      <c r="AG188" s="545"/>
      <c r="AH188" s="545"/>
      <c r="AI188" s="545"/>
      <c r="AJ188" s="545"/>
      <c r="AK188" s="545"/>
      <c r="AL188" s="546"/>
      <c r="AM188" s="546"/>
      <c r="AN188" s="546"/>
      <c r="AO188" s="546"/>
      <c r="AP188" s="546"/>
      <c r="AQ188" s="546"/>
      <c r="AR188" s="546"/>
      <c r="AS188" s="546"/>
      <c r="AT188" s="546"/>
      <c r="AU188" s="606"/>
      <c r="AV188" s="606"/>
      <c r="AW188" s="546"/>
      <c r="AX188" s="546"/>
      <c r="AY188" s="547"/>
      <c r="AZ188" s="547"/>
      <c r="BA188" s="547"/>
      <c r="BB188" s="547"/>
      <c r="BC188" s="547"/>
      <c r="BD188" s="547"/>
      <c r="BE188" s="41"/>
    </row>
    <row r="189" spans="1:57" ht="19.5" customHeight="1" x14ac:dyDescent="0.35">
      <c r="A189" s="605"/>
      <c r="B189" s="112">
        <v>10</v>
      </c>
      <c r="C189" s="853" t="s">
        <v>1291</v>
      </c>
      <c r="D189" s="113"/>
      <c r="E189" s="850" t="s">
        <v>1153</v>
      </c>
      <c r="F189" s="852" t="s">
        <v>3</v>
      </c>
      <c r="G189" s="544"/>
      <c r="H189" s="544"/>
      <c r="I189" s="544"/>
      <c r="J189" s="544"/>
      <c r="K189" s="544"/>
      <c r="L189" s="544"/>
      <c r="M189" s="544"/>
      <c r="N189" s="544"/>
      <c r="O189" s="544"/>
      <c r="P189" s="544"/>
      <c r="Q189" s="544"/>
      <c r="R189" s="544"/>
      <c r="S189" s="544"/>
      <c r="T189" s="544"/>
      <c r="U189" s="24"/>
      <c r="V189" s="544"/>
      <c r="W189" s="544"/>
      <c r="X189" s="544"/>
      <c r="Y189" s="544"/>
      <c r="Z189" s="544"/>
      <c r="AA189" s="545"/>
      <c r="AB189" s="545"/>
      <c r="AC189" s="545"/>
      <c r="AD189" s="545"/>
      <c r="AE189" s="545"/>
      <c r="AF189" s="545"/>
      <c r="AG189" s="545"/>
      <c r="AH189" s="545"/>
      <c r="AI189" s="545"/>
      <c r="AJ189" s="545"/>
      <c r="AK189" s="545"/>
      <c r="AL189" s="546"/>
      <c r="AM189" s="546"/>
      <c r="AN189" s="546"/>
      <c r="AO189" s="546"/>
      <c r="AP189" s="546"/>
      <c r="AQ189" s="546"/>
      <c r="AR189" s="546"/>
      <c r="AS189" s="546"/>
      <c r="AT189" s="546"/>
      <c r="AU189" s="606"/>
      <c r="AV189" s="606"/>
      <c r="AW189" s="546"/>
      <c r="AX189" s="546"/>
      <c r="AY189" s="547"/>
      <c r="AZ189" s="547"/>
      <c r="BA189" s="547"/>
      <c r="BB189" s="547"/>
      <c r="BC189" s="547"/>
      <c r="BD189" s="547"/>
      <c r="BE189" s="41"/>
    </row>
    <row r="190" spans="1:57" ht="19.5" customHeight="1" x14ac:dyDescent="0.35">
      <c r="A190" s="605"/>
      <c r="B190" s="112">
        <v>11</v>
      </c>
      <c r="C190" s="853" t="s">
        <v>1292</v>
      </c>
      <c r="D190" s="113"/>
      <c r="E190" s="850" t="s">
        <v>1154</v>
      </c>
      <c r="F190" s="852" t="s">
        <v>3</v>
      </c>
      <c r="G190" s="544"/>
      <c r="H190" s="544"/>
      <c r="I190" s="544"/>
      <c r="J190" s="544"/>
      <c r="K190" s="544"/>
      <c r="L190" s="544"/>
      <c r="M190" s="544"/>
      <c r="N190" s="544"/>
      <c r="O190" s="544"/>
      <c r="P190" s="544"/>
      <c r="Q190" s="544"/>
      <c r="R190" s="544"/>
      <c r="S190" s="544"/>
      <c r="T190" s="544"/>
      <c r="U190" s="24"/>
      <c r="V190" s="544"/>
      <c r="W190" s="544"/>
      <c r="X190" s="544"/>
      <c r="Y190" s="544"/>
      <c r="Z190" s="544"/>
      <c r="AA190" s="545"/>
      <c r="AB190" s="545"/>
      <c r="AC190" s="545"/>
      <c r="AD190" s="545"/>
      <c r="AE190" s="545"/>
      <c r="AF190" s="545"/>
      <c r="AG190" s="545"/>
      <c r="AH190" s="545"/>
      <c r="AI190" s="545"/>
      <c r="AJ190" s="545"/>
      <c r="AK190" s="545"/>
      <c r="AL190" s="546"/>
      <c r="AM190" s="546"/>
      <c r="AN190" s="546"/>
      <c r="AO190" s="546"/>
      <c r="AP190" s="546"/>
      <c r="AQ190" s="546"/>
      <c r="AR190" s="546"/>
      <c r="AS190" s="546"/>
      <c r="AT190" s="546"/>
      <c r="AU190" s="606"/>
      <c r="AV190" s="606"/>
      <c r="AW190" s="546"/>
      <c r="AX190" s="546"/>
      <c r="AY190" s="547"/>
      <c r="AZ190" s="547"/>
      <c r="BA190" s="547"/>
      <c r="BB190" s="547"/>
      <c r="BC190" s="547"/>
      <c r="BD190" s="547"/>
      <c r="BE190" s="41"/>
    </row>
    <row r="191" spans="1:57" ht="19.5" customHeight="1" x14ac:dyDescent="0.35">
      <c r="A191" s="605"/>
      <c r="B191" s="112">
        <v>12</v>
      </c>
      <c r="C191" s="853" t="s">
        <v>1293</v>
      </c>
      <c r="D191" s="113"/>
      <c r="E191" s="850" t="s">
        <v>1155</v>
      </c>
      <c r="F191" s="852" t="s">
        <v>3</v>
      </c>
      <c r="G191" s="544"/>
      <c r="H191" s="544"/>
      <c r="I191" s="544"/>
      <c r="J191" s="544"/>
      <c r="K191" s="544"/>
      <c r="L191" s="544"/>
      <c r="M191" s="544"/>
      <c r="N191" s="544"/>
      <c r="O191" s="544"/>
      <c r="P191" s="544"/>
      <c r="Q191" s="544"/>
      <c r="R191" s="544"/>
      <c r="S191" s="544"/>
      <c r="T191" s="544"/>
      <c r="U191" s="24"/>
      <c r="V191" s="544"/>
      <c r="W191" s="544"/>
      <c r="X191" s="544"/>
      <c r="Y191" s="544"/>
      <c r="Z191" s="544"/>
      <c r="AA191" s="545"/>
      <c r="AB191" s="545"/>
      <c r="AC191" s="545"/>
      <c r="AD191" s="545"/>
      <c r="AE191" s="545"/>
      <c r="AF191" s="545"/>
      <c r="AG191" s="545"/>
      <c r="AH191" s="545"/>
      <c r="AI191" s="545"/>
      <c r="AJ191" s="545"/>
      <c r="AK191" s="545"/>
      <c r="AL191" s="546"/>
      <c r="AM191" s="546"/>
      <c r="AN191" s="546"/>
      <c r="AO191" s="546"/>
      <c r="AP191" s="546"/>
      <c r="AQ191" s="546"/>
      <c r="AR191" s="546"/>
      <c r="AS191" s="546"/>
      <c r="AT191" s="546"/>
      <c r="AU191" s="606"/>
      <c r="AV191" s="606"/>
      <c r="AW191" s="546"/>
      <c r="AX191" s="546"/>
      <c r="AY191" s="547"/>
      <c r="AZ191" s="547"/>
      <c r="BA191" s="547"/>
      <c r="BB191" s="547"/>
      <c r="BC191" s="547"/>
      <c r="BD191" s="547"/>
      <c r="BE191" s="41"/>
    </row>
    <row r="192" spans="1:57" ht="19.5" customHeight="1" x14ac:dyDescent="0.35">
      <c r="A192" s="605"/>
      <c r="B192" s="112">
        <v>13</v>
      </c>
      <c r="C192" s="853" t="s">
        <v>1294</v>
      </c>
      <c r="D192" s="113"/>
      <c r="E192" s="850" t="s">
        <v>1156</v>
      </c>
      <c r="F192" s="852" t="s">
        <v>3</v>
      </c>
      <c r="G192" s="544"/>
      <c r="H192" s="544"/>
      <c r="I192" s="544"/>
      <c r="J192" s="544"/>
      <c r="K192" s="544"/>
      <c r="L192" s="544"/>
      <c r="M192" s="544"/>
      <c r="N192" s="544"/>
      <c r="O192" s="544"/>
      <c r="P192" s="544"/>
      <c r="Q192" s="544"/>
      <c r="R192" s="544"/>
      <c r="S192" s="544"/>
      <c r="T192" s="544"/>
      <c r="U192" s="24"/>
      <c r="V192" s="544"/>
      <c r="W192" s="544"/>
      <c r="X192" s="544"/>
      <c r="Y192" s="544"/>
      <c r="Z192" s="544"/>
      <c r="AA192" s="545"/>
      <c r="AB192" s="545"/>
      <c r="AC192" s="545"/>
      <c r="AD192" s="545"/>
      <c r="AE192" s="545"/>
      <c r="AF192" s="545"/>
      <c r="AG192" s="545"/>
      <c r="AH192" s="545"/>
      <c r="AI192" s="545"/>
      <c r="AJ192" s="545"/>
      <c r="AK192" s="545"/>
      <c r="AL192" s="546"/>
      <c r="AM192" s="546"/>
      <c r="AN192" s="546"/>
      <c r="AO192" s="546"/>
      <c r="AP192" s="546"/>
      <c r="AQ192" s="546"/>
      <c r="AR192" s="546"/>
      <c r="AS192" s="546"/>
      <c r="AT192" s="546"/>
      <c r="AU192" s="606"/>
      <c r="AV192" s="606"/>
      <c r="AW192" s="546"/>
      <c r="AX192" s="546"/>
      <c r="AY192" s="547"/>
      <c r="AZ192" s="547"/>
      <c r="BA192" s="547"/>
      <c r="BB192" s="547"/>
      <c r="BC192" s="547"/>
      <c r="BD192" s="547"/>
      <c r="BE192" s="41"/>
    </row>
    <row r="193" spans="1:57" ht="19.5" customHeight="1" x14ac:dyDescent="0.35">
      <c r="A193" s="605"/>
      <c r="B193" s="112">
        <v>14</v>
      </c>
      <c r="C193" s="853" t="s">
        <v>1295</v>
      </c>
      <c r="D193" s="113"/>
      <c r="E193" s="850" t="s">
        <v>1157</v>
      </c>
      <c r="F193" s="852" t="s">
        <v>4</v>
      </c>
      <c r="G193" s="544"/>
      <c r="H193" s="544"/>
      <c r="I193" s="544"/>
      <c r="J193" s="544"/>
      <c r="K193" s="544"/>
      <c r="L193" s="544"/>
      <c r="M193" s="544"/>
      <c r="N193" s="544"/>
      <c r="O193" s="544"/>
      <c r="P193" s="544"/>
      <c r="Q193" s="544"/>
      <c r="R193" s="544"/>
      <c r="S193" s="544"/>
      <c r="T193" s="544"/>
      <c r="U193" s="24"/>
      <c r="V193" s="544"/>
      <c r="W193" s="544"/>
      <c r="X193" s="544"/>
      <c r="Y193" s="544"/>
      <c r="Z193" s="544"/>
      <c r="AA193" s="545"/>
      <c r="AB193" s="545"/>
      <c r="AC193" s="545"/>
      <c r="AD193" s="545"/>
      <c r="AE193" s="545"/>
      <c r="AF193" s="545"/>
      <c r="AG193" s="545"/>
      <c r="AH193" s="545"/>
      <c r="AI193" s="545"/>
      <c r="AJ193" s="545"/>
      <c r="AK193" s="545"/>
      <c r="AL193" s="546"/>
      <c r="AM193" s="546"/>
      <c r="AN193" s="546"/>
      <c r="AO193" s="546"/>
      <c r="AP193" s="546"/>
      <c r="AQ193" s="546"/>
      <c r="AR193" s="546"/>
      <c r="AS193" s="546"/>
      <c r="AT193" s="546"/>
      <c r="AU193" s="606"/>
      <c r="AV193" s="606"/>
      <c r="AW193" s="546"/>
      <c r="AX193" s="546"/>
      <c r="AY193" s="547"/>
      <c r="AZ193" s="547"/>
      <c r="BA193" s="547"/>
      <c r="BB193" s="547"/>
      <c r="BC193" s="547"/>
      <c r="BD193" s="547"/>
      <c r="BE193" s="41"/>
    </row>
    <row r="194" spans="1:57" ht="19.5" customHeight="1" x14ac:dyDescent="0.35">
      <c r="A194" s="605"/>
      <c r="B194" s="112">
        <v>15</v>
      </c>
      <c r="C194" s="853" t="s">
        <v>1296</v>
      </c>
      <c r="D194" s="113"/>
      <c r="E194" s="850" t="s">
        <v>1158</v>
      </c>
      <c r="F194" s="852" t="s">
        <v>4</v>
      </c>
      <c r="G194" s="544"/>
      <c r="H194" s="544"/>
      <c r="I194" s="544"/>
      <c r="J194" s="544"/>
      <c r="K194" s="544"/>
      <c r="L194" s="544"/>
      <c r="M194" s="544"/>
      <c r="N194" s="544"/>
      <c r="O194" s="544"/>
      <c r="P194" s="544"/>
      <c r="Q194" s="544"/>
      <c r="R194" s="544"/>
      <c r="S194" s="544"/>
      <c r="T194" s="544"/>
      <c r="U194" s="24"/>
      <c r="V194" s="544"/>
      <c r="W194" s="544"/>
      <c r="X194" s="544"/>
      <c r="Y194" s="544"/>
      <c r="Z194" s="544"/>
      <c r="AA194" s="545"/>
      <c r="AB194" s="545"/>
      <c r="AC194" s="545"/>
      <c r="AD194" s="545"/>
      <c r="AE194" s="545"/>
      <c r="AF194" s="545"/>
      <c r="AG194" s="545"/>
      <c r="AH194" s="545"/>
      <c r="AI194" s="545"/>
      <c r="AJ194" s="545"/>
      <c r="AK194" s="545"/>
      <c r="AL194" s="546"/>
      <c r="AM194" s="546"/>
      <c r="AN194" s="546"/>
      <c r="AO194" s="546"/>
      <c r="AP194" s="546"/>
      <c r="AQ194" s="546"/>
      <c r="AR194" s="546"/>
      <c r="AS194" s="546"/>
      <c r="AT194" s="546"/>
      <c r="AU194" s="606"/>
      <c r="AV194" s="606"/>
      <c r="AW194" s="546"/>
      <c r="AX194" s="546"/>
      <c r="AY194" s="547"/>
      <c r="AZ194" s="547"/>
      <c r="BA194" s="547"/>
      <c r="BB194" s="547"/>
      <c r="BC194" s="547"/>
      <c r="BD194" s="547"/>
      <c r="BE194" s="41"/>
    </row>
    <row r="195" spans="1:57" ht="19.5" customHeight="1" x14ac:dyDescent="0.35">
      <c r="A195" s="605"/>
      <c r="B195" s="112">
        <v>16</v>
      </c>
      <c r="C195" s="853" t="s">
        <v>1297</v>
      </c>
      <c r="D195" s="113"/>
      <c r="E195" s="850" t="s">
        <v>1159</v>
      </c>
      <c r="F195" s="852" t="s">
        <v>3</v>
      </c>
      <c r="G195" s="544"/>
      <c r="H195" s="544"/>
      <c r="I195" s="544"/>
      <c r="J195" s="544"/>
      <c r="K195" s="544"/>
      <c r="L195" s="544"/>
      <c r="M195" s="544"/>
      <c r="N195" s="544"/>
      <c r="O195" s="544"/>
      <c r="P195" s="544"/>
      <c r="Q195" s="544"/>
      <c r="R195" s="544"/>
      <c r="S195" s="544"/>
      <c r="T195" s="544"/>
      <c r="U195" s="24"/>
      <c r="V195" s="544"/>
      <c r="W195" s="544"/>
      <c r="X195" s="544"/>
      <c r="Y195" s="544"/>
      <c r="Z195" s="544"/>
      <c r="AA195" s="545"/>
      <c r="AB195" s="545"/>
      <c r="AC195" s="545"/>
      <c r="AD195" s="545"/>
      <c r="AE195" s="545"/>
      <c r="AF195" s="545"/>
      <c r="AG195" s="545"/>
      <c r="AH195" s="545"/>
      <c r="AI195" s="545"/>
      <c r="AJ195" s="545"/>
      <c r="AK195" s="545"/>
      <c r="AL195" s="546"/>
      <c r="AM195" s="546"/>
      <c r="AN195" s="546"/>
      <c r="AO195" s="546"/>
      <c r="AP195" s="546"/>
      <c r="AQ195" s="546"/>
      <c r="AR195" s="546"/>
      <c r="AS195" s="546"/>
      <c r="AT195" s="546"/>
      <c r="AU195" s="606"/>
      <c r="AV195" s="606"/>
      <c r="AW195" s="546"/>
      <c r="AX195" s="546"/>
      <c r="AY195" s="547"/>
      <c r="AZ195" s="547"/>
      <c r="BA195" s="547"/>
      <c r="BB195" s="547"/>
      <c r="BC195" s="547"/>
      <c r="BD195" s="547"/>
      <c r="BE195" s="41"/>
    </row>
    <row r="196" spans="1:57" ht="19.5" customHeight="1" x14ac:dyDescent="0.35">
      <c r="A196" s="605"/>
      <c r="B196" s="112">
        <v>17</v>
      </c>
      <c r="C196" s="853" t="s">
        <v>1298</v>
      </c>
      <c r="D196" s="113"/>
      <c r="E196" s="850" t="s">
        <v>1160</v>
      </c>
      <c r="F196" s="852" t="s">
        <v>4</v>
      </c>
      <c r="G196" s="544"/>
      <c r="H196" s="544"/>
      <c r="I196" s="544"/>
      <c r="J196" s="544"/>
      <c r="K196" s="544"/>
      <c r="L196" s="544"/>
      <c r="M196" s="544"/>
      <c r="N196" s="544"/>
      <c r="O196" s="544"/>
      <c r="P196" s="544"/>
      <c r="Q196" s="544"/>
      <c r="R196" s="544"/>
      <c r="S196" s="544"/>
      <c r="T196" s="544"/>
      <c r="U196" s="24"/>
      <c r="V196" s="544"/>
      <c r="W196" s="544"/>
      <c r="X196" s="544"/>
      <c r="Y196" s="544"/>
      <c r="Z196" s="544"/>
      <c r="AA196" s="545"/>
      <c r="AB196" s="545"/>
      <c r="AC196" s="545"/>
      <c r="AD196" s="545"/>
      <c r="AE196" s="545"/>
      <c r="AF196" s="545"/>
      <c r="AG196" s="545"/>
      <c r="AH196" s="545"/>
      <c r="AI196" s="545"/>
      <c r="AJ196" s="545"/>
      <c r="AK196" s="545"/>
      <c r="AL196" s="546"/>
      <c r="AM196" s="546"/>
      <c r="AN196" s="546"/>
      <c r="AO196" s="546"/>
      <c r="AP196" s="546"/>
      <c r="AQ196" s="546"/>
      <c r="AR196" s="546"/>
      <c r="AS196" s="546"/>
      <c r="AT196" s="546"/>
      <c r="AU196" s="606"/>
      <c r="AV196" s="606"/>
      <c r="AW196" s="546"/>
      <c r="AX196" s="546"/>
      <c r="AY196" s="547"/>
      <c r="AZ196" s="547"/>
      <c r="BA196" s="547"/>
      <c r="BB196" s="547"/>
      <c r="BC196" s="547"/>
      <c r="BD196" s="547"/>
      <c r="BE196" s="41"/>
    </row>
    <row r="197" spans="1:57" ht="19.5" customHeight="1" x14ac:dyDescent="0.35">
      <c r="A197" s="605"/>
      <c r="B197" s="112">
        <v>18</v>
      </c>
      <c r="C197" s="853" t="s">
        <v>1299</v>
      </c>
      <c r="D197" s="113"/>
      <c r="E197" s="850" t="s">
        <v>1161</v>
      </c>
      <c r="F197" s="852" t="s">
        <v>4</v>
      </c>
      <c r="G197" s="544"/>
      <c r="H197" s="544"/>
      <c r="I197" s="544"/>
      <c r="J197" s="544"/>
      <c r="K197" s="544"/>
      <c r="L197" s="544"/>
      <c r="M197" s="544"/>
      <c r="N197" s="544"/>
      <c r="O197" s="544"/>
      <c r="P197" s="544"/>
      <c r="Q197" s="544"/>
      <c r="R197" s="544"/>
      <c r="S197" s="544"/>
      <c r="T197" s="544"/>
      <c r="U197" s="24"/>
      <c r="V197" s="544"/>
      <c r="W197" s="544"/>
      <c r="X197" s="544"/>
      <c r="Y197" s="544"/>
      <c r="Z197" s="544"/>
      <c r="AA197" s="545"/>
      <c r="AB197" s="545"/>
      <c r="AC197" s="545"/>
      <c r="AD197" s="545"/>
      <c r="AE197" s="545"/>
      <c r="AF197" s="545"/>
      <c r="AG197" s="545"/>
      <c r="AH197" s="545"/>
      <c r="AI197" s="545"/>
      <c r="AJ197" s="545"/>
      <c r="AK197" s="545"/>
      <c r="AL197" s="546"/>
      <c r="AM197" s="546"/>
      <c r="AN197" s="546"/>
      <c r="AO197" s="546"/>
      <c r="AP197" s="546"/>
      <c r="AQ197" s="546"/>
      <c r="AR197" s="546"/>
      <c r="AS197" s="546"/>
      <c r="AT197" s="546"/>
      <c r="AU197" s="606"/>
      <c r="AV197" s="606"/>
      <c r="AW197" s="546"/>
      <c r="AX197" s="546"/>
      <c r="AY197" s="547"/>
      <c r="AZ197" s="547"/>
      <c r="BA197" s="547"/>
      <c r="BB197" s="547"/>
      <c r="BC197" s="547"/>
      <c r="BD197" s="547"/>
      <c r="BE197" s="41"/>
    </row>
    <row r="198" spans="1:57" ht="19.5" customHeight="1" x14ac:dyDescent="0.35">
      <c r="A198" s="605"/>
      <c r="B198" s="112">
        <v>19</v>
      </c>
      <c r="C198" s="853" t="s">
        <v>1300</v>
      </c>
      <c r="D198" s="113"/>
      <c r="E198" s="850" t="s">
        <v>1162</v>
      </c>
      <c r="F198" s="852" t="s">
        <v>3</v>
      </c>
      <c r="G198" s="544"/>
      <c r="H198" s="544"/>
      <c r="I198" s="544"/>
      <c r="J198" s="544"/>
      <c r="K198" s="544"/>
      <c r="L198" s="544"/>
      <c r="M198" s="544"/>
      <c r="N198" s="544"/>
      <c r="O198" s="544"/>
      <c r="P198" s="544"/>
      <c r="Q198" s="544"/>
      <c r="R198" s="544"/>
      <c r="S198" s="544"/>
      <c r="T198" s="544"/>
      <c r="U198" s="24"/>
      <c r="V198" s="544"/>
      <c r="W198" s="544"/>
      <c r="X198" s="544"/>
      <c r="Y198" s="544"/>
      <c r="Z198" s="544"/>
      <c r="AA198" s="545"/>
      <c r="AB198" s="545"/>
      <c r="AC198" s="545"/>
      <c r="AD198" s="545"/>
      <c r="AE198" s="545"/>
      <c r="AF198" s="545"/>
      <c r="AG198" s="545"/>
      <c r="AH198" s="545"/>
      <c r="AI198" s="545"/>
      <c r="AJ198" s="545"/>
      <c r="AK198" s="545"/>
      <c r="AL198" s="546"/>
      <c r="AM198" s="546"/>
      <c r="AN198" s="546"/>
      <c r="AO198" s="546"/>
      <c r="AP198" s="546"/>
      <c r="AQ198" s="546"/>
      <c r="AR198" s="546"/>
      <c r="AS198" s="546"/>
      <c r="AT198" s="546"/>
      <c r="AU198" s="606"/>
      <c r="AV198" s="606"/>
      <c r="AW198" s="546"/>
      <c r="AX198" s="546"/>
      <c r="AY198" s="547"/>
      <c r="AZ198" s="547"/>
      <c r="BA198" s="547"/>
      <c r="BB198" s="547"/>
      <c r="BC198" s="547"/>
      <c r="BD198" s="547"/>
      <c r="BE198" s="41"/>
    </row>
    <row r="199" spans="1:57" ht="19.5" customHeight="1" x14ac:dyDescent="0.35">
      <c r="A199" s="605"/>
      <c r="B199" s="112">
        <v>20</v>
      </c>
      <c r="C199" s="853" t="s">
        <v>1301</v>
      </c>
      <c r="D199" s="113"/>
      <c r="E199" s="850" t="s">
        <v>1163</v>
      </c>
      <c r="F199" s="852" t="s">
        <v>4</v>
      </c>
      <c r="G199" s="544"/>
      <c r="H199" s="544"/>
      <c r="I199" s="544"/>
      <c r="J199" s="544"/>
      <c r="K199" s="544"/>
      <c r="L199" s="544"/>
      <c r="M199" s="544"/>
      <c r="N199" s="544"/>
      <c r="O199" s="544"/>
      <c r="P199" s="544"/>
      <c r="Q199" s="544"/>
      <c r="R199" s="544"/>
      <c r="S199" s="544"/>
      <c r="T199" s="544"/>
      <c r="U199" s="24"/>
      <c r="V199" s="544"/>
      <c r="W199" s="544"/>
      <c r="X199" s="544"/>
      <c r="Y199" s="544"/>
      <c r="Z199" s="544"/>
      <c r="AA199" s="545"/>
      <c r="AB199" s="545"/>
      <c r="AC199" s="545"/>
      <c r="AD199" s="545"/>
      <c r="AE199" s="545"/>
      <c r="AF199" s="545"/>
      <c r="AG199" s="545"/>
      <c r="AH199" s="545"/>
      <c r="AI199" s="545"/>
      <c r="AJ199" s="545"/>
      <c r="AK199" s="545"/>
      <c r="AL199" s="546"/>
      <c r="AM199" s="546"/>
      <c r="AN199" s="546"/>
      <c r="AO199" s="546"/>
      <c r="AP199" s="546"/>
      <c r="AQ199" s="546"/>
      <c r="AR199" s="546"/>
      <c r="AS199" s="546"/>
      <c r="AT199" s="546"/>
      <c r="AU199" s="606"/>
      <c r="AV199" s="606"/>
      <c r="AW199" s="546"/>
      <c r="AX199" s="546"/>
      <c r="AY199" s="547"/>
      <c r="AZ199" s="547"/>
      <c r="BA199" s="547"/>
      <c r="BB199" s="547"/>
      <c r="BC199" s="547"/>
      <c r="BD199" s="547"/>
      <c r="BE199" s="41"/>
    </row>
    <row r="200" spans="1:57" ht="19.5" customHeight="1" x14ac:dyDescent="0.35">
      <c r="A200" s="605"/>
      <c r="B200" s="112">
        <v>21</v>
      </c>
      <c r="C200" s="853" t="s">
        <v>1302</v>
      </c>
      <c r="D200" s="113"/>
      <c r="E200" s="850" t="s">
        <v>1164</v>
      </c>
      <c r="F200" s="852" t="s">
        <v>4</v>
      </c>
      <c r="G200" s="544"/>
      <c r="H200" s="544"/>
      <c r="I200" s="544"/>
      <c r="J200" s="544"/>
      <c r="K200" s="544"/>
      <c r="L200" s="544"/>
      <c r="M200" s="544"/>
      <c r="N200" s="544"/>
      <c r="O200" s="544"/>
      <c r="P200" s="544"/>
      <c r="Q200" s="544"/>
      <c r="R200" s="544"/>
      <c r="S200" s="544"/>
      <c r="T200" s="544"/>
      <c r="U200" s="24"/>
      <c r="V200" s="544"/>
      <c r="W200" s="544"/>
      <c r="X200" s="544"/>
      <c r="Y200" s="544"/>
      <c r="Z200" s="544"/>
      <c r="AA200" s="545"/>
      <c r="AB200" s="545"/>
      <c r="AC200" s="545"/>
      <c r="AD200" s="545"/>
      <c r="AE200" s="545"/>
      <c r="AF200" s="545"/>
      <c r="AG200" s="545"/>
      <c r="AH200" s="545"/>
      <c r="AI200" s="545"/>
      <c r="AJ200" s="545"/>
      <c r="AK200" s="545"/>
      <c r="AL200" s="546"/>
      <c r="AM200" s="546"/>
      <c r="AN200" s="546"/>
      <c r="AO200" s="546"/>
      <c r="AP200" s="546"/>
      <c r="AQ200" s="546"/>
      <c r="AR200" s="546"/>
      <c r="AS200" s="546"/>
      <c r="AT200" s="546"/>
      <c r="AU200" s="606"/>
      <c r="AV200" s="606"/>
      <c r="AW200" s="546"/>
      <c r="AX200" s="546"/>
      <c r="AY200" s="547"/>
      <c r="AZ200" s="547"/>
      <c r="BA200" s="547"/>
      <c r="BB200" s="547"/>
      <c r="BC200" s="547"/>
      <c r="BD200" s="547"/>
      <c r="BE200" s="41"/>
    </row>
    <row r="201" spans="1:57" ht="19.5" customHeight="1" x14ac:dyDescent="0.35">
      <c r="A201" s="605"/>
      <c r="B201" s="112">
        <v>22</v>
      </c>
      <c r="C201" s="853" t="s">
        <v>1303</v>
      </c>
      <c r="D201" s="113"/>
      <c r="E201" s="850" t="s">
        <v>1165</v>
      </c>
      <c r="F201" s="852" t="s">
        <v>4</v>
      </c>
      <c r="G201" s="544"/>
      <c r="H201" s="544"/>
      <c r="I201" s="544"/>
      <c r="J201" s="544"/>
      <c r="K201" s="544"/>
      <c r="L201" s="544"/>
      <c r="M201" s="544"/>
      <c r="N201" s="544"/>
      <c r="O201" s="544"/>
      <c r="P201" s="544"/>
      <c r="Q201" s="544"/>
      <c r="R201" s="544"/>
      <c r="S201" s="544"/>
      <c r="T201" s="544"/>
      <c r="U201" s="24"/>
      <c r="V201" s="544"/>
      <c r="W201" s="544"/>
      <c r="X201" s="544"/>
      <c r="Y201" s="544"/>
      <c r="Z201" s="544"/>
      <c r="AA201" s="545"/>
      <c r="AB201" s="545"/>
      <c r="AC201" s="545"/>
      <c r="AD201" s="545"/>
      <c r="AE201" s="545"/>
      <c r="AF201" s="545"/>
      <c r="AG201" s="545"/>
      <c r="AH201" s="545"/>
      <c r="AI201" s="545"/>
      <c r="AJ201" s="545"/>
      <c r="AK201" s="545"/>
      <c r="AL201" s="546"/>
      <c r="AM201" s="546"/>
      <c r="AN201" s="546"/>
      <c r="AO201" s="546"/>
      <c r="AP201" s="546"/>
      <c r="AQ201" s="546"/>
      <c r="AR201" s="546"/>
      <c r="AS201" s="546"/>
      <c r="AT201" s="546"/>
      <c r="AU201" s="606"/>
      <c r="AV201" s="606"/>
      <c r="AW201" s="546"/>
      <c r="AX201" s="546"/>
      <c r="AY201" s="547"/>
      <c r="AZ201" s="547"/>
      <c r="BA201" s="547"/>
      <c r="BB201" s="547"/>
      <c r="BC201" s="547"/>
      <c r="BD201" s="547"/>
      <c r="BE201" s="41"/>
    </row>
    <row r="202" spans="1:57" ht="19.5" customHeight="1" x14ac:dyDescent="0.35">
      <c r="A202" s="605"/>
      <c r="B202" s="112">
        <v>23</v>
      </c>
      <c r="C202" s="853" t="s">
        <v>1304</v>
      </c>
      <c r="D202" s="113"/>
      <c r="E202" s="850" t="s">
        <v>1166</v>
      </c>
      <c r="F202" s="852" t="s">
        <v>4</v>
      </c>
      <c r="G202" s="544"/>
      <c r="H202" s="544"/>
      <c r="I202" s="544"/>
      <c r="J202" s="544"/>
      <c r="K202" s="544"/>
      <c r="L202" s="544"/>
      <c r="M202" s="544"/>
      <c r="N202" s="544"/>
      <c r="O202" s="544"/>
      <c r="P202" s="544"/>
      <c r="Q202" s="544"/>
      <c r="R202" s="544"/>
      <c r="S202" s="544"/>
      <c r="T202" s="544"/>
      <c r="U202" s="24"/>
      <c r="V202" s="544"/>
      <c r="W202" s="544"/>
      <c r="X202" s="544"/>
      <c r="Y202" s="544"/>
      <c r="Z202" s="544"/>
      <c r="AA202" s="545"/>
      <c r="AB202" s="545"/>
      <c r="AC202" s="545"/>
      <c r="AD202" s="545"/>
      <c r="AE202" s="545"/>
      <c r="AF202" s="545"/>
      <c r="AG202" s="545"/>
      <c r="AH202" s="545"/>
      <c r="AI202" s="545"/>
      <c r="AJ202" s="545"/>
      <c r="AK202" s="545"/>
      <c r="AL202" s="546"/>
      <c r="AM202" s="546"/>
      <c r="AN202" s="546"/>
      <c r="AO202" s="546"/>
      <c r="AP202" s="546"/>
      <c r="AQ202" s="546"/>
      <c r="AR202" s="546"/>
      <c r="AS202" s="546"/>
      <c r="AT202" s="546"/>
      <c r="AU202" s="606"/>
      <c r="AV202" s="606"/>
      <c r="AW202" s="546"/>
      <c r="AX202" s="546"/>
      <c r="AY202" s="547"/>
      <c r="AZ202" s="547"/>
      <c r="BA202" s="547"/>
      <c r="BB202" s="547"/>
      <c r="BC202" s="547"/>
      <c r="BD202" s="547"/>
      <c r="BE202" s="41"/>
    </row>
    <row r="203" spans="1:57" ht="19.5" customHeight="1" x14ac:dyDescent="0.35">
      <c r="A203" s="605"/>
      <c r="B203" s="112">
        <v>24</v>
      </c>
      <c r="C203" s="853" t="s">
        <v>1305</v>
      </c>
      <c r="D203" s="113"/>
      <c r="E203" s="850" t="s">
        <v>1167</v>
      </c>
      <c r="F203" s="852" t="s">
        <v>3</v>
      </c>
      <c r="G203" s="544"/>
      <c r="H203" s="544"/>
      <c r="I203" s="544"/>
      <c r="J203" s="544"/>
      <c r="K203" s="544"/>
      <c r="L203" s="544"/>
      <c r="M203" s="544"/>
      <c r="N203" s="544"/>
      <c r="O203" s="544"/>
      <c r="P203" s="544"/>
      <c r="Q203" s="544"/>
      <c r="R203" s="544"/>
      <c r="S203" s="544"/>
      <c r="T203" s="544"/>
      <c r="U203" s="24"/>
      <c r="V203" s="544"/>
      <c r="W203" s="544"/>
      <c r="X203" s="544"/>
      <c r="Y203" s="544"/>
      <c r="Z203" s="544"/>
      <c r="AA203" s="545"/>
      <c r="AB203" s="545"/>
      <c r="AC203" s="545"/>
      <c r="AD203" s="545"/>
      <c r="AE203" s="545"/>
      <c r="AF203" s="545"/>
      <c r="AG203" s="545"/>
      <c r="AH203" s="545"/>
      <c r="AI203" s="545"/>
      <c r="AJ203" s="545"/>
      <c r="AK203" s="545"/>
      <c r="AL203" s="546"/>
      <c r="AM203" s="546"/>
      <c r="AN203" s="546"/>
      <c r="AO203" s="546"/>
      <c r="AP203" s="546"/>
      <c r="AQ203" s="546"/>
      <c r="AR203" s="546"/>
      <c r="AS203" s="546"/>
      <c r="AT203" s="546"/>
      <c r="AU203" s="606"/>
      <c r="AV203" s="606"/>
      <c r="AW203" s="546"/>
      <c r="AX203" s="546"/>
      <c r="AY203" s="547"/>
      <c r="AZ203" s="547"/>
      <c r="BA203" s="547"/>
      <c r="BB203" s="547"/>
      <c r="BC203" s="547"/>
      <c r="BD203" s="547"/>
      <c r="BE203" s="41"/>
    </row>
    <row r="204" spans="1:57" ht="19.5" customHeight="1" x14ac:dyDescent="0.35">
      <c r="A204" s="605"/>
      <c r="B204" s="112">
        <v>25</v>
      </c>
      <c r="C204" s="853" t="s">
        <v>1306</v>
      </c>
      <c r="D204" s="113"/>
      <c r="E204" s="850" t="s">
        <v>1168</v>
      </c>
      <c r="F204" s="852" t="s">
        <v>4</v>
      </c>
      <c r="G204" s="544"/>
      <c r="H204" s="544"/>
      <c r="I204" s="544"/>
      <c r="J204" s="544"/>
      <c r="K204" s="544"/>
      <c r="L204" s="544"/>
      <c r="M204" s="544"/>
      <c r="N204" s="544"/>
      <c r="O204" s="544"/>
      <c r="P204" s="544"/>
      <c r="Q204" s="544"/>
      <c r="R204" s="544"/>
      <c r="S204" s="544"/>
      <c r="T204" s="544"/>
      <c r="U204" s="24"/>
      <c r="V204" s="544"/>
      <c r="W204" s="544"/>
      <c r="X204" s="544"/>
      <c r="Y204" s="544"/>
      <c r="Z204" s="544"/>
      <c r="AA204" s="545"/>
      <c r="AB204" s="545"/>
      <c r="AC204" s="545"/>
      <c r="AD204" s="545"/>
      <c r="AE204" s="545"/>
      <c r="AF204" s="545"/>
      <c r="AG204" s="545"/>
      <c r="AH204" s="545"/>
      <c r="AI204" s="545"/>
      <c r="AJ204" s="545"/>
      <c r="AK204" s="545"/>
      <c r="AL204" s="546"/>
      <c r="AM204" s="546"/>
      <c r="AN204" s="546"/>
      <c r="AO204" s="546"/>
      <c r="AP204" s="546"/>
      <c r="AQ204" s="546"/>
      <c r="AR204" s="546"/>
      <c r="AS204" s="546"/>
      <c r="AT204" s="546"/>
      <c r="AU204" s="606"/>
      <c r="AV204" s="606"/>
      <c r="AW204" s="546"/>
      <c r="AX204" s="546"/>
      <c r="AY204" s="547"/>
      <c r="AZ204" s="547"/>
      <c r="BA204" s="547"/>
      <c r="BB204" s="547"/>
      <c r="BC204" s="547"/>
      <c r="BD204" s="547"/>
      <c r="BE204" s="41"/>
    </row>
    <row r="205" spans="1:57" ht="19.5" customHeight="1" x14ac:dyDescent="0.35">
      <c r="A205" s="605"/>
      <c r="B205" s="112">
        <v>26</v>
      </c>
      <c r="C205" s="853" t="s">
        <v>1307</v>
      </c>
      <c r="D205" s="113"/>
      <c r="E205" s="850" t="s">
        <v>1169</v>
      </c>
      <c r="F205" s="852" t="s">
        <v>4</v>
      </c>
      <c r="G205" s="544"/>
      <c r="H205" s="544"/>
      <c r="I205" s="544"/>
      <c r="J205" s="544"/>
      <c r="K205" s="544"/>
      <c r="L205" s="544"/>
      <c r="M205" s="544"/>
      <c r="N205" s="544"/>
      <c r="O205" s="544"/>
      <c r="P205" s="544"/>
      <c r="Q205" s="544"/>
      <c r="R205" s="544"/>
      <c r="S205" s="544"/>
      <c r="T205" s="544"/>
      <c r="U205" s="24"/>
      <c r="V205" s="544"/>
      <c r="W205" s="544"/>
      <c r="X205" s="544"/>
      <c r="Y205" s="544"/>
      <c r="Z205" s="544"/>
      <c r="AA205" s="545"/>
      <c r="AB205" s="545"/>
      <c r="AC205" s="545"/>
      <c r="AD205" s="545"/>
      <c r="AE205" s="545"/>
      <c r="AF205" s="545"/>
      <c r="AG205" s="545"/>
      <c r="AH205" s="545"/>
      <c r="AI205" s="545"/>
      <c r="AJ205" s="545"/>
      <c r="AK205" s="545"/>
      <c r="AL205" s="546"/>
      <c r="AM205" s="546"/>
      <c r="AN205" s="546"/>
      <c r="AO205" s="546"/>
      <c r="AP205" s="546"/>
      <c r="AQ205" s="546"/>
      <c r="AR205" s="546"/>
      <c r="AS205" s="546"/>
      <c r="AT205" s="546"/>
      <c r="AU205" s="606"/>
      <c r="AV205" s="606"/>
      <c r="AW205" s="546"/>
      <c r="AX205" s="546"/>
      <c r="AY205" s="547"/>
      <c r="AZ205" s="547"/>
      <c r="BA205" s="547"/>
      <c r="BB205" s="547"/>
      <c r="BC205" s="547"/>
      <c r="BD205" s="547"/>
      <c r="BE205" s="41"/>
    </row>
    <row r="206" spans="1:57" ht="19.5" customHeight="1" x14ac:dyDescent="0.35">
      <c r="A206" s="605"/>
      <c r="B206" s="112">
        <v>27</v>
      </c>
      <c r="C206" s="853" t="s">
        <v>1308</v>
      </c>
      <c r="D206" s="113"/>
      <c r="E206" s="850" t="s">
        <v>1170</v>
      </c>
      <c r="F206" s="852" t="s">
        <v>4</v>
      </c>
      <c r="G206" s="544"/>
      <c r="H206" s="544"/>
      <c r="I206" s="544"/>
      <c r="J206" s="544"/>
      <c r="K206" s="544"/>
      <c r="L206" s="544"/>
      <c r="M206" s="544"/>
      <c r="N206" s="544"/>
      <c r="O206" s="544"/>
      <c r="P206" s="544"/>
      <c r="Q206" s="544"/>
      <c r="R206" s="544"/>
      <c r="S206" s="544"/>
      <c r="T206" s="544"/>
      <c r="U206" s="24"/>
      <c r="V206" s="544"/>
      <c r="W206" s="544"/>
      <c r="X206" s="544"/>
      <c r="Y206" s="544"/>
      <c r="Z206" s="544"/>
      <c r="AA206" s="545"/>
      <c r="AB206" s="545"/>
      <c r="AC206" s="545"/>
      <c r="AD206" s="545"/>
      <c r="AE206" s="545"/>
      <c r="AF206" s="545"/>
      <c r="AG206" s="545"/>
      <c r="AH206" s="545"/>
      <c r="AI206" s="545"/>
      <c r="AJ206" s="545"/>
      <c r="AK206" s="545"/>
      <c r="AL206" s="546"/>
      <c r="AM206" s="546"/>
      <c r="AN206" s="546"/>
      <c r="AO206" s="546"/>
      <c r="AP206" s="546"/>
      <c r="AQ206" s="546"/>
      <c r="AR206" s="546"/>
      <c r="AS206" s="546"/>
      <c r="AT206" s="546"/>
      <c r="AU206" s="606"/>
      <c r="AV206" s="606"/>
      <c r="AW206" s="546"/>
      <c r="AX206" s="546"/>
      <c r="AY206" s="547"/>
      <c r="AZ206" s="547"/>
      <c r="BA206" s="547"/>
      <c r="BB206" s="547"/>
      <c r="BC206" s="547"/>
      <c r="BD206" s="547"/>
      <c r="BE206" s="41"/>
    </row>
    <row r="207" spans="1:57" ht="19.5" customHeight="1" x14ac:dyDescent="0.35">
      <c r="A207" s="605"/>
      <c r="B207" s="112">
        <v>28</v>
      </c>
      <c r="C207" s="853" t="s">
        <v>1309</v>
      </c>
      <c r="D207" s="113"/>
      <c r="E207" s="850" t="s">
        <v>1171</v>
      </c>
      <c r="F207" s="852" t="s">
        <v>3</v>
      </c>
      <c r="G207" s="544"/>
      <c r="H207" s="544"/>
      <c r="I207" s="544"/>
      <c r="J207" s="544"/>
      <c r="K207" s="544"/>
      <c r="L207" s="544"/>
      <c r="M207" s="544"/>
      <c r="N207" s="544"/>
      <c r="O207" s="544"/>
      <c r="P207" s="544"/>
      <c r="Q207" s="544"/>
      <c r="R207" s="544"/>
      <c r="S207" s="544"/>
      <c r="T207" s="544"/>
      <c r="U207" s="24"/>
      <c r="V207" s="544"/>
      <c r="W207" s="544"/>
      <c r="X207" s="544"/>
      <c r="Y207" s="544"/>
      <c r="Z207" s="544"/>
      <c r="AA207" s="545"/>
      <c r="AB207" s="545"/>
      <c r="AC207" s="545"/>
      <c r="AD207" s="545"/>
      <c r="AE207" s="545"/>
      <c r="AF207" s="545"/>
      <c r="AG207" s="545"/>
      <c r="AH207" s="545"/>
      <c r="AI207" s="545"/>
      <c r="AJ207" s="545"/>
      <c r="AK207" s="545"/>
      <c r="AL207" s="546"/>
      <c r="AM207" s="546"/>
      <c r="AN207" s="546"/>
      <c r="AO207" s="546"/>
      <c r="AP207" s="546"/>
      <c r="AQ207" s="546"/>
      <c r="AR207" s="546"/>
      <c r="AS207" s="546"/>
      <c r="AT207" s="546"/>
      <c r="AU207" s="606"/>
      <c r="AV207" s="606"/>
      <c r="AW207" s="546"/>
      <c r="AX207" s="546"/>
      <c r="AY207" s="547"/>
      <c r="AZ207" s="547"/>
      <c r="BA207" s="547"/>
      <c r="BB207" s="547"/>
      <c r="BC207" s="547"/>
      <c r="BD207" s="547"/>
      <c r="BE207" s="41"/>
    </row>
    <row r="208" spans="1:57" ht="19.5" customHeight="1" x14ac:dyDescent="0.35">
      <c r="A208" s="605"/>
      <c r="B208" s="112">
        <v>29</v>
      </c>
      <c r="C208" s="853" t="s">
        <v>1310</v>
      </c>
      <c r="D208" s="113"/>
      <c r="E208" s="850" t="s">
        <v>1172</v>
      </c>
      <c r="F208" s="852" t="s">
        <v>4</v>
      </c>
      <c r="G208" s="544"/>
      <c r="H208" s="544"/>
      <c r="I208" s="544"/>
      <c r="J208" s="544"/>
      <c r="K208" s="544"/>
      <c r="L208" s="544"/>
      <c r="M208" s="544"/>
      <c r="N208" s="544"/>
      <c r="O208" s="544"/>
      <c r="P208" s="544"/>
      <c r="Q208" s="544"/>
      <c r="R208" s="544"/>
      <c r="S208" s="544"/>
      <c r="T208" s="544"/>
      <c r="U208" s="24"/>
      <c r="V208" s="544"/>
      <c r="W208" s="544"/>
      <c r="X208" s="544"/>
      <c r="Y208" s="544"/>
      <c r="Z208" s="544"/>
      <c r="AA208" s="545"/>
      <c r="AB208" s="545"/>
      <c r="AC208" s="545"/>
      <c r="AD208" s="545"/>
      <c r="AE208" s="545"/>
      <c r="AF208" s="545"/>
      <c r="AG208" s="545"/>
      <c r="AH208" s="545"/>
      <c r="AI208" s="545"/>
      <c r="AJ208" s="545"/>
      <c r="AK208" s="545"/>
      <c r="AL208" s="546"/>
      <c r="AM208" s="546"/>
      <c r="AN208" s="546"/>
      <c r="AO208" s="546"/>
      <c r="AP208" s="546"/>
      <c r="AQ208" s="546"/>
      <c r="AR208" s="546"/>
      <c r="AS208" s="546"/>
      <c r="AT208" s="546"/>
      <c r="AU208" s="606"/>
      <c r="AV208" s="606"/>
      <c r="AW208" s="546"/>
      <c r="AX208" s="546"/>
      <c r="AY208" s="547"/>
      <c r="AZ208" s="547"/>
      <c r="BA208" s="547"/>
      <c r="BB208" s="547"/>
      <c r="BC208" s="547"/>
      <c r="BD208" s="547"/>
      <c r="BE208" s="41"/>
    </row>
    <row r="209" spans="1:57" ht="19.5" customHeight="1" x14ac:dyDescent="0.35">
      <c r="A209" s="605"/>
      <c r="B209" s="112">
        <v>30</v>
      </c>
      <c r="C209" s="853" t="s">
        <v>1311</v>
      </c>
      <c r="D209" s="113"/>
      <c r="E209" s="850" t="s">
        <v>1173</v>
      </c>
      <c r="F209" s="852" t="s">
        <v>3</v>
      </c>
      <c r="G209" s="544"/>
      <c r="H209" s="544"/>
      <c r="I209" s="544"/>
      <c r="J209" s="544"/>
      <c r="K209" s="544"/>
      <c r="L209" s="544"/>
      <c r="M209" s="544"/>
      <c r="N209" s="544"/>
      <c r="O209" s="544"/>
      <c r="P209" s="544"/>
      <c r="Q209" s="544"/>
      <c r="R209" s="544"/>
      <c r="S209" s="544"/>
      <c r="T209" s="544"/>
      <c r="U209" s="24"/>
      <c r="V209" s="544"/>
      <c r="W209" s="544"/>
      <c r="X209" s="544"/>
      <c r="Y209" s="544"/>
      <c r="Z209" s="544"/>
      <c r="AA209" s="545"/>
      <c r="AB209" s="545"/>
      <c r="AC209" s="545"/>
      <c r="AD209" s="545"/>
      <c r="AE209" s="545"/>
      <c r="AF209" s="545"/>
      <c r="AG209" s="545"/>
      <c r="AH209" s="545"/>
      <c r="AI209" s="545"/>
      <c r="AJ209" s="545"/>
      <c r="AK209" s="545"/>
      <c r="AL209" s="546"/>
      <c r="AM209" s="546"/>
      <c r="AN209" s="546"/>
      <c r="AO209" s="546"/>
      <c r="AP209" s="546"/>
      <c r="AQ209" s="546"/>
      <c r="AR209" s="546"/>
      <c r="AS209" s="546"/>
      <c r="AT209" s="546"/>
      <c r="AU209" s="606"/>
      <c r="AV209" s="606"/>
      <c r="AW209" s="546"/>
      <c r="AX209" s="546"/>
      <c r="AY209" s="547"/>
      <c r="AZ209" s="547"/>
      <c r="BA209" s="547"/>
      <c r="BB209" s="547"/>
      <c r="BC209" s="547"/>
      <c r="BD209" s="547"/>
      <c r="BE209" s="41"/>
    </row>
    <row r="210" spans="1:57" ht="19.5" customHeight="1" x14ac:dyDescent="0.35">
      <c r="A210" s="605"/>
      <c r="B210" s="112">
        <v>31</v>
      </c>
      <c r="C210" s="853" t="s">
        <v>1312</v>
      </c>
      <c r="D210" s="113"/>
      <c r="E210" s="850" t="s">
        <v>1174</v>
      </c>
      <c r="F210" s="852" t="s">
        <v>3</v>
      </c>
      <c r="G210" s="544"/>
      <c r="H210" s="544"/>
      <c r="I210" s="544"/>
      <c r="J210" s="544"/>
      <c r="K210" s="544"/>
      <c r="L210" s="544"/>
      <c r="M210" s="544"/>
      <c r="N210" s="544"/>
      <c r="O210" s="544"/>
      <c r="P210" s="544"/>
      <c r="Q210" s="544"/>
      <c r="R210" s="544"/>
      <c r="S210" s="544"/>
      <c r="T210" s="544"/>
      <c r="U210" s="24"/>
      <c r="V210" s="544"/>
      <c r="W210" s="544"/>
      <c r="X210" s="544"/>
      <c r="Y210" s="544"/>
      <c r="Z210" s="544"/>
      <c r="AA210" s="545"/>
      <c r="AB210" s="545"/>
      <c r="AC210" s="545"/>
      <c r="AD210" s="545"/>
      <c r="AE210" s="545"/>
      <c r="AF210" s="545"/>
      <c r="AG210" s="545"/>
      <c r="AH210" s="545"/>
      <c r="AI210" s="545"/>
      <c r="AJ210" s="545"/>
      <c r="AK210" s="545"/>
      <c r="AL210" s="546"/>
      <c r="AM210" s="546"/>
      <c r="AN210" s="546"/>
      <c r="AO210" s="546"/>
      <c r="AP210" s="546"/>
      <c r="AQ210" s="546"/>
      <c r="AR210" s="546"/>
      <c r="AS210" s="546"/>
      <c r="AT210" s="546"/>
      <c r="AU210" s="606"/>
      <c r="AV210" s="606"/>
      <c r="AW210" s="546"/>
      <c r="AX210" s="546"/>
      <c r="AY210" s="547"/>
      <c r="AZ210" s="547"/>
      <c r="BA210" s="547"/>
      <c r="BB210" s="547"/>
      <c r="BC210" s="547"/>
      <c r="BD210" s="547"/>
      <c r="BE210" s="41"/>
    </row>
    <row r="211" spans="1:57" ht="19.5" customHeight="1" x14ac:dyDescent="0.35">
      <c r="A211" s="605"/>
      <c r="B211" s="112">
        <v>32</v>
      </c>
      <c r="C211" s="853" t="s">
        <v>1313</v>
      </c>
      <c r="D211" s="113"/>
      <c r="E211" s="850" t="s">
        <v>1175</v>
      </c>
      <c r="F211" s="852" t="s">
        <v>4</v>
      </c>
      <c r="G211" s="544"/>
      <c r="H211" s="544"/>
      <c r="I211" s="544"/>
      <c r="J211" s="544"/>
      <c r="K211" s="544"/>
      <c r="L211" s="544"/>
      <c r="M211" s="544"/>
      <c r="N211" s="544"/>
      <c r="O211" s="544"/>
      <c r="P211" s="544"/>
      <c r="Q211" s="544"/>
      <c r="R211" s="544"/>
      <c r="S211" s="544"/>
      <c r="T211" s="544"/>
      <c r="U211" s="24"/>
      <c r="V211" s="544"/>
      <c r="W211" s="544"/>
      <c r="X211" s="544"/>
      <c r="Y211" s="544"/>
      <c r="Z211" s="544"/>
      <c r="AA211" s="545"/>
      <c r="AB211" s="545"/>
      <c r="AC211" s="545"/>
      <c r="AD211" s="545"/>
      <c r="AE211" s="545"/>
      <c r="AF211" s="545"/>
      <c r="AG211" s="545"/>
      <c r="AH211" s="545"/>
      <c r="AI211" s="545"/>
      <c r="AJ211" s="545"/>
      <c r="AK211" s="545"/>
      <c r="AL211" s="546"/>
      <c r="AM211" s="546"/>
      <c r="AN211" s="546"/>
      <c r="AO211" s="546"/>
      <c r="AP211" s="546"/>
      <c r="AQ211" s="546"/>
      <c r="AR211" s="546"/>
      <c r="AS211" s="546"/>
      <c r="AT211" s="546"/>
      <c r="AU211" s="606"/>
      <c r="AV211" s="606"/>
      <c r="AW211" s="546"/>
      <c r="AX211" s="546"/>
      <c r="AY211" s="547"/>
      <c r="AZ211" s="547"/>
      <c r="BA211" s="547"/>
      <c r="BB211" s="547"/>
      <c r="BC211" s="547"/>
      <c r="BD211" s="547"/>
      <c r="BE211" s="41"/>
    </row>
    <row r="212" spans="1:57" ht="19.5" customHeight="1" x14ac:dyDescent="0.35">
      <c r="A212" s="605"/>
      <c r="B212" s="112">
        <v>33</v>
      </c>
      <c r="C212" s="853" t="s">
        <v>1314</v>
      </c>
      <c r="D212" s="113"/>
      <c r="E212" s="850" t="s">
        <v>1176</v>
      </c>
      <c r="F212" s="852" t="s">
        <v>3</v>
      </c>
      <c r="G212" s="544"/>
      <c r="H212" s="544"/>
      <c r="I212" s="544"/>
      <c r="J212" s="544"/>
      <c r="K212" s="544"/>
      <c r="L212" s="544"/>
      <c r="M212" s="544"/>
      <c r="N212" s="544"/>
      <c r="O212" s="544"/>
      <c r="P212" s="544"/>
      <c r="Q212" s="544"/>
      <c r="R212" s="544"/>
      <c r="S212" s="544"/>
      <c r="T212" s="544"/>
      <c r="U212" s="24"/>
      <c r="V212" s="544"/>
      <c r="W212" s="544"/>
      <c r="X212" s="544"/>
      <c r="Y212" s="544"/>
      <c r="Z212" s="544"/>
      <c r="AA212" s="545"/>
      <c r="AB212" s="545"/>
      <c r="AC212" s="545"/>
      <c r="AD212" s="545"/>
      <c r="AE212" s="545"/>
      <c r="AF212" s="545"/>
      <c r="AG212" s="545"/>
      <c r="AH212" s="545"/>
      <c r="AI212" s="545"/>
      <c r="AJ212" s="545"/>
      <c r="AK212" s="545"/>
      <c r="AL212" s="546"/>
      <c r="AM212" s="546"/>
      <c r="AN212" s="546"/>
      <c r="AO212" s="546"/>
      <c r="AP212" s="546"/>
      <c r="AQ212" s="546"/>
      <c r="AR212" s="546"/>
      <c r="AS212" s="546"/>
      <c r="AT212" s="546"/>
      <c r="AU212" s="606"/>
      <c r="AV212" s="606"/>
      <c r="AW212" s="546"/>
      <c r="AX212" s="546"/>
      <c r="AY212" s="547"/>
      <c r="AZ212" s="547"/>
      <c r="BA212" s="547"/>
      <c r="BB212" s="547"/>
      <c r="BC212" s="547"/>
      <c r="BD212" s="547"/>
      <c r="BE212" s="41"/>
    </row>
    <row r="213" spans="1:57" ht="19.5" customHeight="1" x14ac:dyDescent="0.35">
      <c r="A213" s="605"/>
      <c r="B213" s="112">
        <v>34</v>
      </c>
      <c r="C213" s="853" t="s">
        <v>1315</v>
      </c>
      <c r="D213" s="113"/>
      <c r="E213" s="850" t="s">
        <v>1177</v>
      </c>
      <c r="F213" s="852" t="s">
        <v>3</v>
      </c>
      <c r="G213" s="544"/>
      <c r="H213" s="544"/>
      <c r="I213" s="544"/>
      <c r="J213" s="544"/>
      <c r="K213" s="544"/>
      <c r="L213" s="544"/>
      <c r="M213" s="544"/>
      <c r="N213" s="544"/>
      <c r="O213" s="544"/>
      <c r="P213" s="544"/>
      <c r="Q213" s="544"/>
      <c r="R213" s="544"/>
      <c r="S213" s="544"/>
      <c r="T213" s="544"/>
      <c r="U213" s="24"/>
      <c r="V213" s="544"/>
      <c r="W213" s="544"/>
      <c r="X213" s="544"/>
      <c r="Y213" s="544"/>
      <c r="Z213" s="544"/>
      <c r="AA213" s="545"/>
      <c r="AB213" s="545"/>
      <c r="AC213" s="545"/>
      <c r="AD213" s="545"/>
      <c r="AE213" s="545"/>
      <c r="AF213" s="545"/>
      <c r="AG213" s="545"/>
      <c r="AH213" s="545"/>
      <c r="AI213" s="545"/>
      <c r="AJ213" s="545"/>
      <c r="AK213" s="545"/>
      <c r="AL213" s="546"/>
      <c r="AM213" s="546"/>
      <c r="AN213" s="546"/>
      <c r="AO213" s="546"/>
      <c r="AP213" s="546"/>
      <c r="AQ213" s="546"/>
      <c r="AR213" s="546"/>
      <c r="AS213" s="546"/>
      <c r="AT213" s="546"/>
      <c r="AU213" s="606"/>
      <c r="AV213" s="606"/>
      <c r="AW213" s="546"/>
      <c r="AX213" s="546"/>
      <c r="AY213" s="547"/>
      <c r="AZ213" s="547"/>
      <c r="BA213" s="547"/>
      <c r="BB213" s="547"/>
      <c r="BC213" s="547"/>
      <c r="BD213" s="547"/>
      <c r="BE213" s="41"/>
    </row>
    <row r="214" spans="1:57" ht="19.5" customHeight="1" thickBot="1" x14ac:dyDescent="0.4">
      <c r="A214" s="605"/>
      <c r="B214" s="112">
        <v>35</v>
      </c>
      <c r="C214" s="853" t="s">
        <v>1316</v>
      </c>
      <c r="D214" s="113"/>
      <c r="E214" s="850" t="s">
        <v>1178</v>
      </c>
      <c r="F214" s="852" t="s">
        <v>3</v>
      </c>
      <c r="G214" s="544"/>
      <c r="H214" s="544"/>
      <c r="I214" s="544"/>
      <c r="J214" s="544"/>
      <c r="K214" s="544"/>
      <c r="L214" s="544"/>
      <c r="M214" s="544"/>
      <c r="N214" s="544"/>
      <c r="O214" s="544"/>
      <c r="P214" s="544"/>
      <c r="Q214" s="544"/>
      <c r="R214" s="544"/>
      <c r="S214" s="544"/>
      <c r="T214" s="544"/>
      <c r="U214" s="24"/>
      <c r="V214" s="544"/>
      <c r="W214" s="544"/>
      <c r="X214" s="544"/>
      <c r="Y214" s="544"/>
      <c r="Z214" s="544"/>
      <c r="AA214" s="545"/>
      <c r="AB214" s="545"/>
      <c r="AC214" s="545"/>
      <c r="AD214" s="545"/>
      <c r="AE214" s="545"/>
      <c r="AF214" s="545"/>
      <c r="AG214" s="545"/>
      <c r="AH214" s="545"/>
      <c r="AI214" s="545"/>
      <c r="AJ214" s="545"/>
      <c r="AK214" s="545"/>
      <c r="AL214" s="546"/>
      <c r="AM214" s="546"/>
      <c r="AN214" s="546"/>
      <c r="AO214" s="546"/>
      <c r="AP214" s="546"/>
      <c r="AQ214" s="546"/>
      <c r="AR214" s="546"/>
      <c r="AS214" s="546"/>
      <c r="AT214" s="546"/>
      <c r="AU214" s="606"/>
      <c r="AV214" s="606"/>
      <c r="AW214" s="546"/>
      <c r="AX214" s="546"/>
      <c r="AY214" s="547"/>
      <c r="AZ214" s="547"/>
      <c r="BA214" s="547"/>
      <c r="BB214" s="547"/>
      <c r="BC214" s="547"/>
      <c r="BD214" s="547"/>
      <c r="BE214" s="41"/>
    </row>
    <row r="215" spans="1:57" ht="19.5" customHeight="1" x14ac:dyDescent="0.35">
      <c r="A215" s="605" t="s">
        <v>1179</v>
      </c>
      <c r="B215" s="112">
        <v>1</v>
      </c>
      <c r="C215" s="853" t="s">
        <v>1181</v>
      </c>
      <c r="D215" s="113"/>
      <c r="E215" s="849" t="s">
        <v>1182</v>
      </c>
      <c r="F215" s="851" t="s">
        <v>3</v>
      </c>
      <c r="G215" s="544"/>
      <c r="H215" s="544"/>
      <c r="I215" s="544"/>
      <c r="J215" s="544"/>
      <c r="K215" s="544"/>
      <c r="L215" s="544"/>
      <c r="M215" s="544"/>
      <c r="N215" s="544"/>
      <c r="O215" s="544"/>
      <c r="P215" s="544"/>
      <c r="Q215" s="544"/>
      <c r="R215" s="544"/>
      <c r="S215" s="544"/>
      <c r="T215" s="544"/>
      <c r="U215" s="24"/>
      <c r="V215" s="544"/>
      <c r="W215" s="544"/>
      <c r="X215" s="544"/>
      <c r="Y215" s="544"/>
      <c r="Z215" s="544"/>
      <c r="AA215" s="545"/>
      <c r="AB215" s="545"/>
      <c r="AC215" s="545"/>
      <c r="AD215" s="545"/>
      <c r="AE215" s="545"/>
      <c r="AF215" s="545"/>
      <c r="AG215" s="545"/>
      <c r="AH215" s="545"/>
      <c r="AI215" s="545"/>
      <c r="AJ215" s="545"/>
      <c r="AK215" s="545"/>
      <c r="AL215" s="546"/>
      <c r="AM215" s="546"/>
      <c r="AN215" s="546"/>
      <c r="AO215" s="546"/>
      <c r="AP215" s="546"/>
      <c r="AQ215" s="546"/>
      <c r="AR215" s="546"/>
      <c r="AS215" s="546"/>
      <c r="AT215" s="546"/>
      <c r="AU215" s="606"/>
      <c r="AV215" s="606"/>
      <c r="AW215" s="546"/>
      <c r="AX215" s="546"/>
      <c r="AY215" s="547"/>
      <c r="AZ215" s="547"/>
      <c r="BA215" s="547"/>
      <c r="BB215" s="547"/>
      <c r="BC215" s="547"/>
      <c r="BD215" s="547"/>
      <c r="BE215" s="41"/>
    </row>
    <row r="216" spans="1:57" ht="19.5" customHeight="1" x14ac:dyDescent="0.35">
      <c r="A216" s="605"/>
      <c r="B216" s="112">
        <v>2</v>
      </c>
      <c r="C216" s="853" t="s">
        <v>1317</v>
      </c>
      <c r="D216" s="113"/>
      <c r="E216" s="850" t="s">
        <v>1183</v>
      </c>
      <c r="F216" s="852" t="s">
        <v>3</v>
      </c>
      <c r="G216" s="544"/>
      <c r="H216" s="544"/>
      <c r="I216" s="544"/>
      <c r="J216" s="544"/>
      <c r="K216" s="544"/>
      <c r="L216" s="544"/>
      <c r="M216" s="544"/>
      <c r="N216" s="544"/>
      <c r="O216" s="544"/>
      <c r="P216" s="544"/>
      <c r="Q216" s="544"/>
      <c r="R216" s="544"/>
      <c r="S216" s="544"/>
      <c r="T216" s="544"/>
      <c r="U216" s="24"/>
      <c r="V216" s="544"/>
      <c r="W216" s="544"/>
      <c r="X216" s="544"/>
      <c r="Y216" s="544"/>
      <c r="Z216" s="544"/>
      <c r="AA216" s="545"/>
      <c r="AB216" s="545"/>
      <c r="AC216" s="545"/>
      <c r="AD216" s="545"/>
      <c r="AE216" s="545"/>
      <c r="AF216" s="545"/>
      <c r="AG216" s="545"/>
      <c r="AH216" s="545"/>
      <c r="AI216" s="545"/>
      <c r="AJ216" s="545"/>
      <c r="AK216" s="545"/>
      <c r="AL216" s="546"/>
      <c r="AM216" s="546"/>
      <c r="AN216" s="546"/>
      <c r="AO216" s="546"/>
      <c r="AP216" s="546"/>
      <c r="AQ216" s="546"/>
      <c r="AR216" s="546"/>
      <c r="AS216" s="546"/>
      <c r="AT216" s="546"/>
      <c r="AU216" s="606"/>
      <c r="AV216" s="606"/>
      <c r="AW216" s="546"/>
      <c r="AX216" s="546"/>
      <c r="AY216" s="547"/>
      <c r="AZ216" s="547"/>
      <c r="BA216" s="547"/>
      <c r="BB216" s="547"/>
      <c r="BC216" s="547"/>
      <c r="BD216" s="547"/>
      <c r="BE216" s="41"/>
    </row>
    <row r="217" spans="1:57" ht="19.5" customHeight="1" x14ac:dyDescent="0.35">
      <c r="A217" s="605"/>
      <c r="B217" s="112">
        <v>3</v>
      </c>
      <c r="C217" s="853" t="s">
        <v>1318</v>
      </c>
      <c r="D217" s="113"/>
      <c r="E217" s="850" t="s">
        <v>1184</v>
      </c>
      <c r="F217" s="852" t="s">
        <v>3</v>
      </c>
      <c r="G217" s="544"/>
      <c r="H217" s="544"/>
      <c r="I217" s="544"/>
      <c r="J217" s="544"/>
      <c r="K217" s="544"/>
      <c r="L217" s="544"/>
      <c r="M217" s="544"/>
      <c r="N217" s="544"/>
      <c r="O217" s="544"/>
      <c r="P217" s="544"/>
      <c r="Q217" s="544"/>
      <c r="R217" s="544"/>
      <c r="S217" s="544"/>
      <c r="T217" s="544"/>
      <c r="U217" s="24"/>
      <c r="V217" s="544"/>
      <c r="W217" s="544"/>
      <c r="X217" s="544"/>
      <c r="Y217" s="544"/>
      <c r="Z217" s="544"/>
      <c r="AA217" s="545"/>
      <c r="AB217" s="545"/>
      <c r="AC217" s="545"/>
      <c r="AD217" s="545"/>
      <c r="AE217" s="545"/>
      <c r="AF217" s="545"/>
      <c r="AG217" s="545"/>
      <c r="AH217" s="545"/>
      <c r="AI217" s="545"/>
      <c r="AJ217" s="545"/>
      <c r="AK217" s="545"/>
      <c r="AL217" s="546"/>
      <c r="AM217" s="546"/>
      <c r="AN217" s="546"/>
      <c r="AO217" s="546"/>
      <c r="AP217" s="546"/>
      <c r="AQ217" s="546"/>
      <c r="AR217" s="546"/>
      <c r="AS217" s="546"/>
      <c r="AT217" s="546"/>
      <c r="AU217" s="606"/>
      <c r="AV217" s="606"/>
      <c r="AW217" s="546"/>
      <c r="AX217" s="546"/>
      <c r="AY217" s="547"/>
      <c r="AZ217" s="547"/>
      <c r="BA217" s="547"/>
      <c r="BB217" s="547"/>
      <c r="BC217" s="547"/>
      <c r="BD217" s="547"/>
      <c r="BE217" s="41"/>
    </row>
    <row r="218" spans="1:57" ht="19.5" customHeight="1" x14ac:dyDescent="0.35">
      <c r="A218" s="605"/>
      <c r="B218" s="112">
        <v>4</v>
      </c>
      <c r="C218" s="853" t="s">
        <v>1319</v>
      </c>
      <c r="D218" s="113"/>
      <c r="E218" s="850" t="s">
        <v>1185</v>
      </c>
      <c r="F218" s="852" t="s">
        <v>3</v>
      </c>
      <c r="G218" s="544"/>
      <c r="H218" s="544"/>
      <c r="I218" s="544"/>
      <c r="J218" s="544"/>
      <c r="K218" s="544"/>
      <c r="L218" s="544"/>
      <c r="M218" s="544"/>
      <c r="N218" s="544"/>
      <c r="O218" s="544"/>
      <c r="P218" s="544"/>
      <c r="Q218" s="544"/>
      <c r="R218" s="544"/>
      <c r="S218" s="544"/>
      <c r="T218" s="544"/>
      <c r="U218" s="24"/>
      <c r="V218" s="544"/>
      <c r="W218" s="544"/>
      <c r="X218" s="544"/>
      <c r="Y218" s="544"/>
      <c r="Z218" s="544"/>
      <c r="AA218" s="545"/>
      <c r="AB218" s="545"/>
      <c r="AC218" s="545"/>
      <c r="AD218" s="545"/>
      <c r="AE218" s="545"/>
      <c r="AF218" s="545"/>
      <c r="AG218" s="545"/>
      <c r="AH218" s="545"/>
      <c r="AI218" s="545"/>
      <c r="AJ218" s="545"/>
      <c r="AK218" s="545"/>
      <c r="AL218" s="546"/>
      <c r="AM218" s="546"/>
      <c r="AN218" s="546"/>
      <c r="AO218" s="546"/>
      <c r="AP218" s="546"/>
      <c r="AQ218" s="546"/>
      <c r="AR218" s="546"/>
      <c r="AS218" s="546"/>
      <c r="AT218" s="546"/>
      <c r="AU218" s="606"/>
      <c r="AV218" s="606"/>
      <c r="AW218" s="546"/>
      <c r="AX218" s="546"/>
      <c r="AY218" s="547"/>
      <c r="AZ218" s="547"/>
      <c r="BA218" s="547"/>
      <c r="BB218" s="547"/>
      <c r="BC218" s="547"/>
      <c r="BD218" s="547"/>
      <c r="BE218" s="41"/>
    </row>
    <row r="219" spans="1:57" ht="19.5" customHeight="1" x14ac:dyDescent="0.35">
      <c r="A219" s="605"/>
      <c r="B219" s="112">
        <v>5</v>
      </c>
      <c r="C219" s="853" t="s">
        <v>1320</v>
      </c>
      <c r="D219" s="113"/>
      <c r="E219" s="850" t="s">
        <v>1186</v>
      </c>
      <c r="F219" s="852" t="s">
        <v>4</v>
      </c>
      <c r="G219" s="544"/>
      <c r="H219" s="544"/>
      <c r="I219" s="544"/>
      <c r="J219" s="544"/>
      <c r="K219" s="544"/>
      <c r="L219" s="544"/>
      <c r="M219" s="544"/>
      <c r="N219" s="544"/>
      <c r="O219" s="544"/>
      <c r="P219" s="544"/>
      <c r="Q219" s="544"/>
      <c r="R219" s="544"/>
      <c r="S219" s="544"/>
      <c r="T219" s="544"/>
      <c r="U219" s="24"/>
      <c r="V219" s="544"/>
      <c r="W219" s="544"/>
      <c r="X219" s="544"/>
      <c r="Y219" s="544"/>
      <c r="Z219" s="544"/>
      <c r="AA219" s="545"/>
      <c r="AB219" s="545"/>
      <c r="AC219" s="545"/>
      <c r="AD219" s="545"/>
      <c r="AE219" s="545"/>
      <c r="AF219" s="545"/>
      <c r="AG219" s="545"/>
      <c r="AH219" s="545"/>
      <c r="AI219" s="545"/>
      <c r="AJ219" s="545"/>
      <c r="AK219" s="545"/>
      <c r="AL219" s="546"/>
      <c r="AM219" s="546"/>
      <c r="AN219" s="546"/>
      <c r="AO219" s="546"/>
      <c r="AP219" s="546"/>
      <c r="AQ219" s="546"/>
      <c r="AR219" s="546"/>
      <c r="AS219" s="546"/>
      <c r="AT219" s="546"/>
      <c r="AU219" s="606"/>
      <c r="AV219" s="606"/>
      <c r="AW219" s="546"/>
      <c r="AX219" s="546"/>
      <c r="AY219" s="547"/>
      <c r="AZ219" s="547"/>
      <c r="BA219" s="547"/>
      <c r="BB219" s="547"/>
      <c r="BC219" s="547"/>
      <c r="BD219" s="547"/>
      <c r="BE219" s="41"/>
    </row>
    <row r="220" spans="1:57" ht="19.5" customHeight="1" x14ac:dyDescent="0.35">
      <c r="A220" s="605"/>
      <c r="B220" s="112">
        <v>6</v>
      </c>
      <c r="C220" s="853" t="s">
        <v>1321</v>
      </c>
      <c r="D220" s="113"/>
      <c r="E220" s="850" t="s">
        <v>1187</v>
      </c>
      <c r="F220" s="852" t="s">
        <v>4</v>
      </c>
      <c r="G220" s="544"/>
      <c r="H220" s="544"/>
      <c r="I220" s="544"/>
      <c r="J220" s="544"/>
      <c r="K220" s="544"/>
      <c r="L220" s="544"/>
      <c r="M220" s="544"/>
      <c r="N220" s="544"/>
      <c r="O220" s="544"/>
      <c r="P220" s="544"/>
      <c r="Q220" s="544"/>
      <c r="R220" s="544"/>
      <c r="S220" s="544"/>
      <c r="T220" s="544"/>
      <c r="U220" s="24"/>
      <c r="V220" s="544"/>
      <c r="W220" s="544"/>
      <c r="X220" s="544"/>
      <c r="Y220" s="544"/>
      <c r="Z220" s="544"/>
      <c r="AA220" s="545"/>
      <c r="AB220" s="545"/>
      <c r="AC220" s="545"/>
      <c r="AD220" s="545"/>
      <c r="AE220" s="545"/>
      <c r="AF220" s="545"/>
      <c r="AG220" s="545"/>
      <c r="AH220" s="545"/>
      <c r="AI220" s="545"/>
      <c r="AJ220" s="545"/>
      <c r="AK220" s="545"/>
      <c r="AL220" s="546"/>
      <c r="AM220" s="546"/>
      <c r="AN220" s="546"/>
      <c r="AO220" s="546"/>
      <c r="AP220" s="546"/>
      <c r="AQ220" s="546"/>
      <c r="AR220" s="546"/>
      <c r="AS220" s="546"/>
      <c r="AT220" s="546"/>
      <c r="AU220" s="606"/>
      <c r="AV220" s="606"/>
      <c r="AW220" s="546"/>
      <c r="AX220" s="546"/>
      <c r="AY220" s="547"/>
      <c r="AZ220" s="547"/>
      <c r="BA220" s="547"/>
      <c r="BB220" s="547"/>
      <c r="BC220" s="547"/>
      <c r="BD220" s="547"/>
      <c r="BE220" s="41"/>
    </row>
    <row r="221" spans="1:57" ht="19.5" customHeight="1" x14ac:dyDescent="0.35">
      <c r="A221" s="605"/>
      <c r="B221" s="112">
        <v>7</v>
      </c>
      <c r="C221" s="853" t="s">
        <v>1322</v>
      </c>
      <c r="D221" s="113"/>
      <c r="E221" s="850" t="s">
        <v>1188</v>
      </c>
      <c r="F221" s="852" t="s">
        <v>4</v>
      </c>
      <c r="G221" s="544"/>
      <c r="H221" s="544"/>
      <c r="I221" s="544"/>
      <c r="J221" s="544"/>
      <c r="K221" s="544"/>
      <c r="L221" s="544"/>
      <c r="M221" s="544"/>
      <c r="N221" s="544"/>
      <c r="O221" s="544"/>
      <c r="P221" s="544"/>
      <c r="Q221" s="544"/>
      <c r="R221" s="544"/>
      <c r="S221" s="544"/>
      <c r="T221" s="544"/>
      <c r="U221" s="24"/>
      <c r="V221" s="544"/>
      <c r="W221" s="544"/>
      <c r="X221" s="544"/>
      <c r="Y221" s="544"/>
      <c r="Z221" s="544"/>
      <c r="AA221" s="545"/>
      <c r="AB221" s="545"/>
      <c r="AC221" s="545"/>
      <c r="AD221" s="545"/>
      <c r="AE221" s="545"/>
      <c r="AF221" s="545"/>
      <c r="AG221" s="545"/>
      <c r="AH221" s="545"/>
      <c r="AI221" s="545"/>
      <c r="AJ221" s="545"/>
      <c r="AK221" s="545"/>
      <c r="AL221" s="546"/>
      <c r="AM221" s="546"/>
      <c r="AN221" s="546"/>
      <c r="AO221" s="546"/>
      <c r="AP221" s="546"/>
      <c r="AQ221" s="546"/>
      <c r="AR221" s="546"/>
      <c r="AS221" s="546"/>
      <c r="AT221" s="546"/>
      <c r="AU221" s="606"/>
      <c r="AV221" s="606"/>
      <c r="AW221" s="546"/>
      <c r="AX221" s="546"/>
      <c r="AY221" s="547"/>
      <c r="AZ221" s="547"/>
      <c r="BA221" s="547"/>
      <c r="BB221" s="547"/>
      <c r="BC221" s="547"/>
      <c r="BD221" s="547"/>
      <c r="BE221" s="41"/>
    </row>
    <row r="222" spans="1:57" ht="19.5" customHeight="1" x14ac:dyDescent="0.35">
      <c r="A222" s="605"/>
      <c r="B222" s="112">
        <v>8</v>
      </c>
      <c r="C222" s="853" t="s">
        <v>1323</v>
      </c>
      <c r="D222" s="113"/>
      <c r="E222" s="850" t="s">
        <v>1189</v>
      </c>
      <c r="F222" s="852" t="s">
        <v>4</v>
      </c>
      <c r="G222" s="544"/>
      <c r="H222" s="544"/>
      <c r="I222" s="544"/>
      <c r="J222" s="544"/>
      <c r="K222" s="544"/>
      <c r="L222" s="544"/>
      <c r="M222" s="544"/>
      <c r="N222" s="544"/>
      <c r="O222" s="544"/>
      <c r="P222" s="544"/>
      <c r="Q222" s="544"/>
      <c r="R222" s="544"/>
      <c r="S222" s="544"/>
      <c r="T222" s="544"/>
      <c r="U222" s="24"/>
      <c r="V222" s="544"/>
      <c r="W222" s="544"/>
      <c r="X222" s="544"/>
      <c r="Y222" s="544"/>
      <c r="Z222" s="544"/>
      <c r="AA222" s="545"/>
      <c r="AB222" s="545"/>
      <c r="AC222" s="545"/>
      <c r="AD222" s="545"/>
      <c r="AE222" s="545"/>
      <c r="AF222" s="545"/>
      <c r="AG222" s="545"/>
      <c r="AH222" s="545"/>
      <c r="AI222" s="545"/>
      <c r="AJ222" s="545"/>
      <c r="AK222" s="545"/>
      <c r="AL222" s="546"/>
      <c r="AM222" s="546"/>
      <c r="AN222" s="546"/>
      <c r="AO222" s="546"/>
      <c r="AP222" s="546"/>
      <c r="AQ222" s="546"/>
      <c r="AR222" s="546"/>
      <c r="AS222" s="546"/>
      <c r="AT222" s="546"/>
      <c r="AU222" s="606"/>
      <c r="AV222" s="606"/>
      <c r="AW222" s="546"/>
      <c r="AX222" s="546"/>
      <c r="AY222" s="547"/>
      <c r="AZ222" s="547"/>
      <c r="BA222" s="547"/>
      <c r="BB222" s="547"/>
      <c r="BC222" s="547"/>
      <c r="BD222" s="547"/>
      <c r="BE222" s="41"/>
    </row>
    <row r="223" spans="1:57" ht="19.5" customHeight="1" x14ac:dyDescent="0.35">
      <c r="A223" s="605"/>
      <c r="B223" s="112">
        <v>9</v>
      </c>
      <c r="C223" s="853" t="s">
        <v>1324</v>
      </c>
      <c r="D223" s="113"/>
      <c r="E223" s="850" t="s">
        <v>1190</v>
      </c>
      <c r="F223" s="852" t="s">
        <v>3</v>
      </c>
      <c r="G223" s="544"/>
      <c r="H223" s="544"/>
      <c r="I223" s="544"/>
      <c r="J223" s="544"/>
      <c r="K223" s="544"/>
      <c r="L223" s="544"/>
      <c r="M223" s="544"/>
      <c r="N223" s="544"/>
      <c r="O223" s="544"/>
      <c r="P223" s="544"/>
      <c r="Q223" s="544"/>
      <c r="R223" s="544"/>
      <c r="S223" s="544"/>
      <c r="T223" s="544"/>
      <c r="U223" s="24"/>
      <c r="V223" s="544"/>
      <c r="W223" s="544"/>
      <c r="X223" s="544"/>
      <c r="Y223" s="544"/>
      <c r="Z223" s="544"/>
      <c r="AA223" s="545"/>
      <c r="AB223" s="545"/>
      <c r="AC223" s="545"/>
      <c r="AD223" s="545"/>
      <c r="AE223" s="545"/>
      <c r="AF223" s="545"/>
      <c r="AG223" s="545"/>
      <c r="AH223" s="545"/>
      <c r="AI223" s="545"/>
      <c r="AJ223" s="545"/>
      <c r="AK223" s="545"/>
      <c r="AL223" s="546"/>
      <c r="AM223" s="546"/>
      <c r="AN223" s="546"/>
      <c r="AO223" s="546"/>
      <c r="AP223" s="546"/>
      <c r="AQ223" s="546"/>
      <c r="AR223" s="546"/>
      <c r="AS223" s="546"/>
      <c r="AT223" s="546"/>
      <c r="AU223" s="606"/>
      <c r="AV223" s="606"/>
      <c r="AW223" s="546"/>
      <c r="AX223" s="546"/>
      <c r="AY223" s="547"/>
      <c r="AZ223" s="547"/>
      <c r="BA223" s="547"/>
      <c r="BB223" s="547"/>
      <c r="BC223" s="547"/>
      <c r="BD223" s="547"/>
      <c r="BE223" s="41"/>
    </row>
    <row r="224" spans="1:57" ht="19.5" customHeight="1" x14ac:dyDescent="0.35">
      <c r="A224" s="605"/>
      <c r="B224" s="112">
        <v>10</v>
      </c>
      <c r="C224" s="853" t="s">
        <v>1325</v>
      </c>
      <c r="D224" s="113"/>
      <c r="E224" s="850" t="s">
        <v>1191</v>
      </c>
      <c r="F224" s="852" t="s">
        <v>4</v>
      </c>
      <c r="G224" s="544"/>
      <c r="H224" s="544"/>
      <c r="I224" s="544"/>
      <c r="J224" s="544"/>
      <c r="K224" s="544"/>
      <c r="L224" s="544"/>
      <c r="M224" s="544"/>
      <c r="N224" s="544"/>
      <c r="O224" s="544"/>
      <c r="P224" s="544"/>
      <c r="Q224" s="544"/>
      <c r="R224" s="544"/>
      <c r="S224" s="544"/>
      <c r="T224" s="544"/>
      <c r="U224" s="24"/>
      <c r="V224" s="544"/>
      <c r="W224" s="544"/>
      <c r="X224" s="544"/>
      <c r="Y224" s="544"/>
      <c r="Z224" s="544"/>
      <c r="AA224" s="545"/>
      <c r="AB224" s="545"/>
      <c r="AC224" s="545"/>
      <c r="AD224" s="545"/>
      <c r="AE224" s="545"/>
      <c r="AF224" s="545"/>
      <c r="AG224" s="545"/>
      <c r="AH224" s="545"/>
      <c r="AI224" s="545"/>
      <c r="AJ224" s="545"/>
      <c r="AK224" s="545"/>
      <c r="AL224" s="546"/>
      <c r="AM224" s="546"/>
      <c r="AN224" s="546"/>
      <c r="AO224" s="546"/>
      <c r="AP224" s="546"/>
      <c r="AQ224" s="546"/>
      <c r="AR224" s="546"/>
      <c r="AS224" s="546"/>
      <c r="AT224" s="546"/>
      <c r="AU224" s="606"/>
      <c r="AV224" s="606"/>
      <c r="AW224" s="546"/>
      <c r="AX224" s="546"/>
      <c r="AY224" s="547"/>
      <c r="AZ224" s="547"/>
      <c r="BA224" s="547"/>
      <c r="BB224" s="547"/>
      <c r="BC224" s="547"/>
      <c r="BD224" s="547"/>
      <c r="BE224" s="41"/>
    </row>
    <row r="225" spans="1:57" ht="19.5" customHeight="1" x14ac:dyDescent="0.35">
      <c r="A225" s="605"/>
      <c r="B225" s="112">
        <v>11</v>
      </c>
      <c r="C225" s="853" t="s">
        <v>1326</v>
      </c>
      <c r="D225" s="113"/>
      <c r="E225" s="850" t="s">
        <v>1192</v>
      </c>
      <c r="F225" s="852" t="s">
        <v>3</v>
      </c>
      <c r="G225" s="544"/>
      <c r="H225" s="544"/>
      <c r="I225" s="544"/>
      <c r="J225" s="544"/>
      <c r="K225" s="544"/>
      <c r="L225" s="544"/>
      <c r="M225" s="544"/>
      <c r="N225" s="544"/>
      <c r="O225" s="544"/>
      <c r="P225" s="544"/>
      <c r="Q225" s="544"/>
      <c r="R225" s="544"/>
      <c r="S225" s="544"/>
      <c r="T225" s="544"/>
      <c r="U225" s="24"/>
      <c r="V225" s="544"/>
      <c r="W225" s="544"/>
      <c r="X225" s="544"/>
      <c r="Y225" s="544"/>
      <c r="Z225" s="544"/>
      <c r="AA225" s="545"/>
      <c r="AB225" s="545"/>
      <c r="AC225" s="545"/>
      <c r="AD225" s="545"/>
      <c r="AE225" s="545"/>
      <c r="AF225" s="545"/>
      <c r="AG225" s="545"/>
      <c r="AH225" s="545"/>
      <c r="AI225" s="545"/>
      <c r="AJ225" s="545"/>
      <c r="AK225" s="545"/>
      <c r="AL225" s="546"/>
      <c r="AM225" s="546"/>
      <c r="AN225" s="546"/>
      <c r="AO225" s="546"/>
      <c r="AP225" s="546"/>
      <c r="AQ225" s="546"/>
      <c r="AR225" s="546"/>
      <c r="AS225" s="546"/>
      <c r="AT225" s="546"/>
      <c r="AU225" s="606"/>
      <c r="AV225" s="606"/>
      <c r="AW225" s="546"/>
      <c r="AX225" s="546"/>
      <c r="AY225" s="547"/>
      <c r="AZ225" s="547"/>
      <c r="BA225" s="547"/>
      <c r="BB225" s="547"/>
      <c r="BC225" s="547"/>
      <c r="BD225" s="547"/>
      <c r="BE225" s="41"/>
    </row>
    <row r="226" spans="1:57" ht="19.5" customHeight="1" x14ac:dyDescent="0.35">
      <c r="A226" s="605"/>
      <c r="B226" s="112">
        <v>12</v>
      </c>
      <c r="C226" s="853" t="s">
        <v>1327</v>
      </c>
      <c r="D226" s="113"/>
      <c r="E226" s="850" t="s">
        <v>1193</v>
      </c>
      <c r="F226" s="852" t="s">
        <v>3</v>
      </c>
      <c r="G226" s="544"/>
      <c r="H226" s="544"/>
      <c r="I226" s="544"/>
      <c r="J226" s="544"/>
      <c r="K226" s="544"/>
      <c r="L226" s="544"/>
      <c r="M226" s="544"/>
      <c r="N226" s="544"/>
      <c r="O226" s="544"/>
      <c r="P226" s="544"/>
      <c r="Q226" s="544"/>
      <c r="R226" s="544"/>
      <c r="S226" s="544"/>
      <c r="T226" s="544"/>
      <c r="U226" s="24"/>
      <c r="V226" s="544"/>
      <c r="W226" s="544"/>
      <c r="X226" s="544"/>
      <c r="Y226" s="544"/>
      <c r="Z226" s="544"/>
      <c r="AA226" s="545"/>
      <c r="AB226" s="545"/>
      <c r="AC226" s="545"/>
      <c r="AD226" s="545"/>
      <c r="AE226" s="545"/>
      <c r="AF226" s="545"/>
      <c r="AG226" s="545"/>
      <c r="AH226" s="545"/>
      <c r="AI226" s="545"/>
      <c r="AJ226" s="545"/>
      <c r="AK226" s="545"/>
      <c r="AL226" s="546"/>
      <c r="AM226" s="546"/>
      <c r="AN226" s="546"/>
      <c r="AO226" s="546"/>
      <c r="AP226" s="546"/>
      <c r="AQ226" s="546"/>
      <c r="AR226" s="546"/>
      <c r="AS226" s="546"/>
      <c r="AT226" s="546"/>
      <c r="AU226" s="606"/>
      <c r="AV226" s="606"/>
      <c r="AW226" s="546"/>
      <c r="AX226" s="546"/>
      <c r="AY226" s="547"/>
      <c r="AZ226" s="547"/>
      <c r="BA226" s="547"/>
      <c r="BB226" s="547"/>
      <c r="BC226" s="547"/>
      <c r="BD226" s="547"/>
      <c r="BE226" s="41"/>
    </row>
    <row r="227" spans="1:57" ht="19.5" customHeight="1" x14ac:dyDescent="0.35">
      <c r="A227" s="605"/>
      <c r="B227" s="112">
        <v>13</v>
      </c>
      <c r="C227" s="853" t="s">
        <v>1328</v>
      </c>
      <c r="D227" s="113"/>
      <c r="E227" s="850" t="s">
        <v>1194</v>
      </c>
      <c r="F227" s="852" t="s">
        <v>3</v>
      </c>
      <c r="G227" s="544"/>
      <c r="H227" s="544"/>
      <c r="I227" s="544"/>
      <c r="J227" s="544"/>
      <c r="K227" s="544"/>
      <c r="L227" s="544"/>
      <c r="M227" s="544"/>
      <c r="N227" s="544"/>
      <c r="O227" s="544"/>
      <c r="P227" s="544"/>
      <c r="Q227" s="544"/>
      <c r="R227" s="544"/>
      <c r="S227" s="544"/>
      <c r="T227" s="544"/>
      <c r="U227" s="24"/>
      <c r="V227" s="544"/>
      <c r="W227" s="544"/>
      <c r="X227" s="544"/>
      <c r="Y227" s="544"/>
      <c r="Z227" s="544"/>
      <c r="AA227" s="545"/>
      <c r="AB227" s="545"/>
      <c r="AC227" s="545"/>
      <c r="AD227" s="545"/>
      <c r="AE227" s="545"/>
      <c r="AF227" s="545"/>
      <c r="AG227" s="545"/>
      <c r="AH227" s="545"/>
      <c r="AI227" s="545"/>
      <c r="AJ227" s="545"/>
      <c r="AK227" s="545"/>
      <c r="AL227" s="546"/>
      <c r="AM227" s="546"/>
      <c r="AN227" s="546"/>
      <c r="AO227" s="546"/>
      <c r="AP227" s="546"/>
      <c r="AQ227" s="546"/>
      <c r="AR227" s="546"/>
      <c r="AS227" s="546"/>
      <c r="AT227" s="546"/>
      <c r="AU227" s="606"/>
      <c r="AV227" s="606"/>
      <c r="AW227" s="546"/>
      <c r="AX227" s="546"/>
      <c r="AY227" s="547"/>
      <c r="AZ227" s="547"/>
      <c r="BA227" s="547"/>
      <c r="BB227" s="547"/>
      <c r="BC227" s="547"/>
      <c r="BD227" s="547"/>
      <c r="BE227" s="41"/>
    </row>
    <row r="228" spans="1:57" ht="19.5" customHeight="1" x14ac:dyDescent="0.35">
      <c r="A228" s="605"/>
      <c r="B228" s="112">
        <v>14</v>
      </c>
      <c r="C228" s="853" t="s">
        <v>1329</v>
      </c>
      <c r="D228" s="113"/>
      <c r="E228" s="850" t="s">
        <v>1195</v>
      </c>
      <c r="F228" s="852" t="s">
        <v>3</v>
      </c>
      <c r="G228" s="544"/>
      <c r="H228" s="544"/>
      <c r="I228" s="544"/>
      <c r="J228" s="544"/>
      <c r="K228" s="544"/>
      <c r="L228" s="544"/>
      <c r="M228" s="544"/>
      <c r="N228" s="544"/>
      <c r="O228" s="544"/>
      <c r="P228" s="544"/>
      <c r="Q228" s="544"/>
      <c r="R228" s="544"/>
      <c r="S228" s="544"/>
      <c r="T228" s="544"/>
      <c r="U228" s="24"/>
      <c r="V228" s="544"/>
      <c r="W228" s="544"/>
      <c r="X228" s="544"/>
      <c r="Y228" s="544"/>
      <c r="Z228" s="544"/>
      <c r="AA228" s="545"/>
      <c r="AB228" s="545"/>
      <c r="AC228" s="545"/>
      <c r="AD228" s="545"/>
      <c r="AE228" s="545"/>
      <c r="AF228" s="545"/>
      <c r="AG228" s="545"/>
      <c r="AH228" s="545"/>
      <c r="AI228" s="545"/>
      <c r="AJ228" s="545"/>
      <c r="AK228" s="545"/>
      <c r="AL228" s="546"/>
      <c r="AM228" s="546"/>
      <c r="AN228" s="546"/>
      <c r="AO228" s="546"/>
      <c r="AP228" s="546"/>
      <c r="AQ228" s="546"/>
      <c r="AR228" s="546"/>
      <c r="AS228" s="546"/>
      <c r="AT228" s="546"/>
      <c r="AU228" s="606"/>
      <c r="AV228" s="606"/>
      <c r="AW228" s="546"/>
      <c r="AX228" s="546"/>
      <c r="AY228" s="547"/>
      <c r="AZ228" s="547"/>
      <c r="BA228" s="547"/>
      <c r="BB228" s="547"/>
      <c r="BC228" s="547"/>
      <c r="BD228" s="547"/>
      <c r="BE228" s="41"/>
    </row>
    <row r="229" spans="1:57" ht="19.5" customHeight="1" x14ac:dyDescent="0.35">
      <c r="A229" s="605"/>
      <c r="B229" s="112">
        <v>15</v>
      </c>
      <c r="C229" s="853" t="s">
        <v>1330</v>
      </c>
      <c r="D229" s="113"/>
      <c r="E229" s="850" t="s">
        <v>1196</v>
      </c>
      <c r="F229" s="852" t="s">
        <v>3</v>
      </c>
      <c r="G229" s="544"/>
      <c r="H229" s="544"/>
      <c r="I229" s="544"/>
      <c r="J229" s="544"/>
      <c r="K229" s="544"/>
      <c r="L229" s="544"/>
      <c r="M229" s="544"/>
      <c r="N229" s="544"/>
      <c r="O229" s="544"/>
      <c r="P229" s="544"/>
      <c r="Q229" s="544"/>
      <c r="R229" s="544"/>
      <c r="S229" s="544"/>
      <c r="T229" s="544"/>
      <c r="U229" s="24"/>
      <c r="V229" s="544"/>
      <c r="W229" s="544"/>
      <c r="X229" s="544"/>
      <c r="Y229" s="544"/>
      <c r="Z229" s="544"/>
      <c r="AA229" s="545"/>
      <c r="AB229" s="545"/>
      <c r="AC229" s="545"/>
      <c r="AD229" s="545"/>
      <c r="AE229" s="545"/>
      <c r="AF229" s="545"/>
      <c r="AG229" s="545"/>
      <c r="AH229" s="545"/>
      <c r="AI229" s="545"/>
      <c r="AJ229" s="545"/>
      <c r="AK229" s="545"/>
      <c r="AL229" s="546"/>
      <c r="AM229" s="546"/>
      <c r="AN229" s="546"/>
      <c r="AO229" s="546"/>
      <c r="AP229" s="546"/>
      <c r="AQ229" s="546"/>
      <c r="AR229" s="546"/>
      <c r="AS229" s="546"/>
      <c r="AT229" s="546"/>
      <c r="AU229" s="606"/>
      <c r="AV229" s="606"/>
      <c r="AW229" s="546"/>
      <c r="AX229" s="546"/>
      <c r="AY229" s="547"/>
      <c r="AZ229" s="547"/>
      <c r="BA229" s="547"/>
      <c r="BB229" s="547"/>
      <c r="BC229" s="547"/>
      <c r="BD229" s="547"/>
      <c r="BE229" s="41"/>
    </row>
    <row r="230" spans="1:57" ht="19.5" customHeight="1" x14ac:dyDescent="0.35">
      <c r="A230" s="605"/>
      <c r="B230" s="112">
        <v>16</v>
      </c>
      <c r="C230" s="853" t="s">
        <v>1331</v>
      </c>
      <c r="D230" s="113"/>
      <c r="E230" s="850" t="s">
        <v>1197</v>
      </c>
      <c r="F230" s="852" t="s">
        <v>4</v>
      </c>
      <c r="G230" s="544"/>
      <c r="H230" s="544"/>
      <c r="I230" s="544"/>
      <c r="J230" s="544"/>
      <c r="K230" s="544"/>
      <c r="L230" s="544"/>
      <c r="M230" s="544"/>
      <c r="N230" s="544"/>
      <c r="O230" s="544"/>
      <c r="P230" s="544"/>
      <c r="Q230" s="544"/>
      <c r="R230" s="544"/>
      <c r="S230" s="544"/>
      <c r="T230" s="544"/>
      <c r="U230" s="24"/>
      <c r="V230" s="544"/>
      <c r="W230" s="544"/>
      <c r="X230" s="544"/>
      <c r="Y230" s="544"/>
      <c r="Z230" s="544"/>
      <c r="AA230" s="545"/>
      <c r="AB230" s="545"/>
      <c r="AC230" s="545"/>
      <c r="AD230" s="545"/>
      <c r="AE230" s="545"/>
      <c r="AF230" s="545"/>
      <c r="AG230" s="545"/>
      <c r="AH230" s="545"/>
      <c r="AI230" s="545"/>
      <c r="AJ230" s="545"/>
      <c r="AK230" s="545"/>
      <c r="AL230" s="546"/>
      <c r="AM230" s="546"/>
      <c r="AN230" s="546"/>
      <c r="AO230" s="546"/>
      <c r="AP230" s="546"/>
      <c r="AQ230" s="546"/>
      <c r="AR230" s="546"/>
      <c r="AS230" s="546"/>
      <c r="AT230" s="546"/>
      <c r="AU230" s="606"/>
      <c r="AV230" s="606"/>
      <c r="AW230" s="546"/>
      <c r="AX230" s="546"/>
      <c r="AY230" s="547"/>
      <c r="AZ230" s="547"/>
      <c r="BA230" s="547"/>
      <c r="BB230" s="547"/>
      <c r="BC230" s="547"/>
      <c r="BD230" s="547"/>
      <c r="BE230" s="41"/>
    </row>
    <row r="231" spans="1:57" ht="19.5" customHeight="1" x14ac:dyDescent="0.35">
      <c r="A231" s="605"/>
      <c r="B231" s="112">
        <v>17</v>
      </c>
      <c r="C231" s="853" t="s">
        <v>1332</v>
      </c>
      <c r="D231" s="113"/>
      <c r="E231" s="850" t="s">
        <v>1198</v>
      </c>
      <c r="F231" s="852" t="s">
        <v>4</v>
      </c>
      <c r="G231" s="544"/>
      <c r="H231" s="544"/>
      <c r="I231" s="544"/>
      <c r="J231" s="544"/>
      <c r="K231" s="544"/>
      <c r="L231" s="544"/>
      <c r="M231" s="544"/>
      <c r="N231" s="544"/>
      <c r="O231" s="544"/>
      <c r="P231" s="544"/>
      <c r="Q231" s="544"/>
      <c r="R231" s="544"/>
      <c r="S231" s="544"/>
      <c r="T231" s="544"/>
      <c r="U231" s="24"/>
      <c r="V231" s="544"/>
      <c r="W231" s="544"/>
      <c r="X231" s="544"/>
      <c r="Y231" s="544"/>
      <c r="Z231" s="544"/>
      <c r="AA231" s="545"/>
      <c r="AB231" s="545"/>
      <c r="AC231" s="545"/>
      <c r="AD231" s="545"/>
      <c r="AE231" s="545"/>
      <c r="AF231" s="545"/>
      <c r="AG231" s="545"/>
      <c r="AH231" s="545"/>
      <c r="AI231" s="545"/>
      <c r="AJ231" s="545"/>
      <c r="AK231" s="545"/>
      <c r="AL231" s="546"/>
      <c r="AM231" s="546"/>
      <c r="AN231" s="546"/>
      <c r="AO231" s="546"/>
      <c r="AP231" s="546"/>
      <c r="AQ231" s="546"/>
      <c r="AR231" s="546"/>
      <c r="AS231" s="546"/>
      <c r="AT231" s="546"/>
      <c r="AU231" s="606"/>
      <c r="AV231" s="606"/>
      <c r="AW231" s="546"/>
      <c r="AX231" s="546"/>
      <c r="AY231" s="547"/>
      <c r="AZ231" s="547"/>
      <c r="BA231" s="547"/>
      <c r="BB231" s="547"/>
      <c r="BC231" s="547"/>
      <c r="BD231" s="547"/>
      <c r="BE231" s="41"/>
    </row>
    <row r="232" spans="1:57" ht="19.5" customHeight="1" x14ac:dyDescent="0.35">
      <c r="A232" s="605"/>
      <c r="B232" s="112">
        <v>18</v>
      </c>
      <c r="C232" s="853" t="s">
        <v>1333</v>
      </c>
      <c r="D232" s="113"/>
      <c r="E232" s="850" t="s">
        <v>1199</v>
      </c>
      <c r="F232" s="852" t="s">
        <v>4</v>
      </c>
      <c r="G232" s="544"/>
      <c r="H232" s="544"/>
      <c r="I232" s="544"/>
      <c r="J232" s="544"/>
      <c r="K232" s="544"/>
      <c r="L232" s="544"/>
      <c r="M232" s="544"/>
      <c r="N232" s="544"/>
      <c r="O232" s="544"/>
      <c r="P232" s="544"/>
      <c r="Q232" s="544"/>
      <c r="R232" s="544"/>
      <c r="S232" s="544"/>
      <c r="T232" s="544"/>
      <c r="U232" s="24"/>
      <c r="V232" s="544"/>
      <c r="W232" s="544"/>
      <c r="X232" s="544"/>
      <c r="Y232" s="544"/>
      <c r="Z232" s="544"/>
      <c r="AA232" s="545"/>
      <c r="AB232" s="545"/>
      <c r="AC232" s="545"/>
      <c r="AD232" s="545"/>
      <c r="AE232" s="545"/>
      <c r="AF232" s="545"/>
      <c r="AG232" s="545"/>
      <c r="AH232" s="545"/>
      <c r="AI232" s="545"/>
      <c r="AJ232" s="545"/>
      <c r="AK232" s="545"/>
      <c r="AL232" s="546"/>
      <c r="AM232" s="546"/>
      <c r="AN232" s="546"/>
      <c r="AO232" s="546"/>
      <c r="AP232" s="546"/>
      <c r="AQ232" s="546"/>
      <c r="AR232" s="546"/>
      <c r="AS232" s="546"/>
      <c r="AT232" s="546"/>
      <c r="AU232" s="606"/>
      <c r="AV232" s="606"/>
      <c r="AW232" s="546"/>
      <c r="AX232" s="546"/>
      <c r="AY232" s="547"/>
      <c r="AZ232" s="547"/>
      <c r="BA232" s="547"/>
      <c r="BB232" s="547"/>
      <c r="BC232" s="547"/>
      <c r="BD232" s="547"/>
      <c r="BE232" s="41"/>
    </row>
    <row r="233" spans="1:57" ht="19.5" customHeight="1" x14ac:dyDescent="0.35">
      <c r="A233" s="605"/>
      <c r="B233" s="112">
        <v>19</v>
      </c>
      <c r="C233" s="853" t="s">
        <v>1334</v>
      </c>
      <c r="D233" s="113"/>
      <c r="E233" s="850" t="s">
        <v>1200</v>
      </c>
      <c r="F233" s="852" t="s">
        <v>4</v>
      </c>
      <c r="G233" s="544"/>
      <c r="H233" s="544"/>
      <c r="I233" s="544"/>
      <c r="J233" s="544"/>
      <c r="K233" s="544"/>
      <c r="L233" s="544"/>
      <c r="M233" s="544"/>
      <c r="N233" s="544"/>
      <c r="O233" s="544"/>
      <c r="P233" s="544"/>
      <c r="Q233" s="544"/>
      <c r="R233" s="544"/>
      <c r="S233" s="544"/>
      <c r="T233" s="544"/>
      <c r="U233" s="24"/>
      <c r="V233" s="544"/>
      <c r="W233" s="544"/>
      <c r="X233" s="544"/>
      <c r="Y233" s="544"/>
      <c r="Z233" s="544"/>
      <c r="AA233" s="545"/>
      <c r="AB233" s="545"/>
      <c r="AC233" s="545"/>
      <c r="AD233" s="545"/>
      <c r="AE233" s="545"/>
      <c r="AF233" s="545"/>
      <c r="AG233" s="545"/>
      <c r="AH233" s="545"/>
      <c r="AI233" s="545"/>
      <c r="AJ233" s="545"/>
      <c r="AK233" s="545"/>
      <c r="AL233" s="546"/>
      <c r="AM233" s="546"/>
      <c r="AN233" s="546"/>
      <c r="AO233" s="546"/>
      <c r="AP233" s="546"/>
      <c r="AQ233" s="546"/>
      <c r="AR233" s="546"/>
      <c r="AS233" s="546"/>
      <c r="AT233" s="546"/>
      <c r="AU233" s="606"/>
      <c r="AV233" s="606"/>
      <c r="AW233" s="546"/>
      <c r="AX233" s="546"/>
      <c r="AY233" s="547"/>
      <c r="AZ233" s="547"/>
      <c r="BA233" s="547"/>
      <c r="BB233" s="547"/>
      <c r="BC233" s="547"/>
      <c r="BD233" s="547"/>
      <c r="BE233" s="41"/>
    </row>
    <row r="234" spans="1:57" ht="19.5" customHeight="1" x14ac:dyDescent="0.35">
      <c r="A234" s="605"/>
      <c r="B234" s="112">
        <v>20</v>
      </c>
      <c r="C234" s="853" t="s">
        <v>1335</v>
      </c>
      <c r="D234" s="113"/>
      <c r="E234" s="850" t="s">
        <v>1201</v>
      </c>
      <c r="F234" s="852" t="s">
        <v>4</v>
      </c>
      <c r="G234" s="544"/>
      <c r="H234" s="544"/>
      <c r="I234" s="544"/>
      <c r="J234" s="544"/>
      <c r="K234" s="544"/>
      <c r="L234" s="544"/>
      <c r="M234" s="544"/>
      <c r="N234" s="544"/>
      <c r="O234" s="544"/>
      <c r="P234" s="544"/>
      <c r="Q234" s="544"/>
      <c r="R234" s="544"/>
      <c r="S234" s="544"/>
      <c r="T234" s="544"/>
      <c r="U234" s="24"/>
      <c r="V234" s="544"/>
      <c r="W234" s="544"/>
      <c r="X234" s="544"/>
      <c r="Y234" s="544"/>
      <c r="Z234" s="544"/>
      <c r="AA234" s="545"/>
      <c r="AB234" s="545"/>
      <c r="AC234" s="545"/>
      <c r="AD234" s="545"/>
      <c r="AE234" s="545"/>
      <c r="AF234" s="545"/>
      <c r="AG234" s="545"/>
      <c r="AH234" s="545"/>
      <c r="AI234" s="545"/>
      <c r="AJ234" s="545"/>
      <c r="AK234" s="545"/>
      <c r="AL234" s="546"/>
      <c r="AM234" s="546"/>
      <c r="AN234" s="546"/>
      <c r="AO234" s="546"/>
      <c r="AP234" s="546"/>
      <c r="AQ234" s="546"/>
      <c r="AR234" s="546"/>
      <c r="AS234" s="546"/>
      <c r="AT234" s="546"/>
      <c r="AU234" s="606"/>
      <c r="AV234" s="606"/>
      <c r="AW234" s="546"/>
      <c r="AX234" s="546"/>
      <c r="AY234" s="547"/>
      <c r="AZ234" s="547"/>
      <c r="BA234" s="547"/>
      <c r="BB234" s="547"/>
      <c r="BC234" s="547"/>
      <c r="BD234" s="547"/>
      <c r="BE234" s="41"/>
    </row>
    <row r="235" spans="1:57" ht="19.5" customHeight="1" x14ac:dyDescent="0.35">
      <c r="A235" s="605"/>
      <c r="B235" s="112">
        <v>21</v>
      </c>
      <c r="C235" s="853" t="s">
        <v>1336</v>
      </c>
      <c r="D235" s="113"/>
      <c r="E235" s="850" t="s">
        <v>1202</v>
      </c>
      <c r="F235" s="852" t="s">
        <v>4</v>
      </c>
      <c r="G235" s="544"/>
      <c r="H235" s="544"/>
      <c r="I235" s="544"/>
      <c r="J235" s="544"/>
      <c r="K235" s="544"/>
      <c r="L235" s="544"/>
      <c r="M235" s="544"/>
      <c r="N235" s="544"/>
      <c r="O235" s="544"/>
      <c r="P235" s="544"/>
      <c r="Q235" s="544"/>
      <c r="R235" s="544"/>
      <c r="S235" s="544"/>
      <c r="T235" s="544"/>
      <c r="U235" s="24"/>
      <c r="V235" s="544"/>
      <c r="W235" s="544"/>
      <c r="X235" s="544"/>
      <c r="Y235" s="544"/>
      <c r="Z235" s="544"/>
      <c r="AA235" s="545"/>
      <c r="AB235" s="545"/>
      <c r="AC235" s="545"/>
      <c r="AD235" s="545"/>
      <c r="AE235" s="545"/>
      <c r="AF235" s="545"/>
      <c r="AG235" s="545"/>
      <c r="AH235" s="545"/>
      <c r="AI235" s="545"/>
      <c r="AJ235" s="545"/>
      <c r="AK235" s="545"/>
      <c r="AL235" s="546"/>
      <c r="AM235" s="546"/>
      <c r="AN235" s="546"/>
      <c r="AO235" s="546"/>
      <c r="AP235" s="546"/>
      <c r="AQ235" s="546"/>
      <c r="AR235" s="546"/>
      <c r="AS235" s="546"/>
      <c r="AT235" s="546"/>
      <c r="AU235" s="606"/>
      <c r="AV235" s="606"/>
      <c r="AW235" s="546"/>
      <c r="AX235" s="546"/>
      <c r="AY235" s="547"/>
      <c r="AZ235" s="547"/>
      <c r="BA235" s="547"/>
      <c r="BB235" s="547"/>
      <c r="BC235" s="547"/>
      <c r="BD235" s="547"/>
      <c r="BE235" s="41"/>
    </row>
    <row r="236" spans="1:57" ht="19.5" customHeight="1" x14ac:dyDescent="0.35">
      <c r="A236" s="605"/>
      <c r="B236" s="112">
        <v>22</v>
      </c>
      <c r="C236" s="853" t="s">
        <v>1337</v>
      </c>
      <c r="D236" s="113"/>
      <c r="E236" s="850" t="s">
        <v>1203</v>
      </c>
      <c r="F236" s="852" t="s">
        <v>4</v>
      </c>
      <c r="G236" s="544"/>
      <c r="H236" s="544"/>
      <c r="I236" s="544"/>
      <c r="J236" s="544"/>
      <c r="K236" s="544"/>
      <c r="L236" s="544"/>
      <c r="M236" s="544"/>
      <c r="N236" s="544"/>
      <c r="O236" s="544"/>
      <c r="P236" s="544"/>
      <c r="Q236" s="544"/>
      <c r="R236" s="544"/>
      <c r="S236" s="544"/>
      <c r="T236" s="544"/>
      <c r="U236" s="24"/>
      <c r="V236" s="544"/>
      <c r="W236" s="544"/>
      <c r="X236" s="544"/>
      <c r="Y236" s="544"/>
      <c r="Z236" s="544"/>
      <c r="AA236" s="545"/>
      <c r="AB236" s="545"/>
      <c r="AC236" s="545"/>
      <c r="AD236" s="545"/>
      <c r="AE236" s="545"/>
      <c r="AF236" s="545"/>
      <c r="AG236" s="545"/>
      <c r="AH236" s="545"/>
      <c r="AI236" s="545"/>
      <c r="AJ236" s="545"/>
      <c r="AK236" s="545"/>
      <c r="AL236" s="546"/>
      <c r="AM236" s="546"/>
      <c r="AN236" s="546"/>
      <c r="AO236" s="546"/>
      <c r="AP236" s="546"/>
      <c r="AQ236" s="546"/>
      <c r="AR236" s="546"/>
      <c r="AS236" s="546"/>
      <c r="AT236" s="546"/>
      <c r="AU236" s="606"/>
      <c r="AV236" s="606"/>
      <c r="AW236" s="546"/>
      <c r="AX236" s="546"/>
      <c r="AY236" s="547"/>
      <c r="AZ236" s="547"/>
      <c r="BA236" s="547"/>
      <c r="BB236" s="547"/>
      <c r="BC236" s="547"/>
      <c r="BD236" s="547"/>
      <c r="BE236" s="41"/>
    </row>
    <row r="237" spans="1:57" ht="19.5" customHeight="1" x14ac:dyDescent="0.35">
      <c r="A237" s="605"/>
      <c r="B237" s="112">
        <v>23</v>
      </c>
      <c r="C237" s="853" t="s">
        <v>1338</v>
      </c>
      <c r="D237" s="113"/>
      <c r="E237" s="850" t="s">
        <v>1204</v>
      </c>
      <c r="F237" s="852" t="s">
        <v>4</v>
      </c>
      <c r="G237" s="544"/>
      <c r="H237" s="544"/>
      <c r="I237" s="544"/>
      <c r="J237" s="544"/>
      <c r="K237" s="544"/>
      <c r="L237" s="544"/>
      <c r="M237" s="544"/>
      <c r="N237" s="544"/>
      <c r="O237" s="544"/>
      <c r="P237" s="544"/>
      <c r="Q237" s="544"/>
      <c r="R237" s="544"/>
      <c r="S237" s="544"/>
      <c r="T237" s="544"/>
      <c r="U237" s="24"/>
      <c r="V237" s="544"/>
      <c r="W237" s="544"/>
      <c r="X237" s="544"/>
      <c r="Y237" s="544"/>
      <c r="Z237" s="544"/>
      <c r="AA237" s="545"/>
      <c r="AB237" s="545"/>
      <c r="AC237" s="545"/>
      <c r="AD237" s="545"/>
      <c r="AE237" s="545"/>
      <c r="AF237" s="545"/>
      <c r="AG237" s="545"/>
      <c r="AH237" s="545"/>
      <c r="AI237" s="545"/>
      <c r="AJ237" s="545"/>
      <c r="AK237" s="545"/>
      <c r="AL237" s="546"/>
      <c r="AM237" s="546"/>
      <c r="AN237" s="546"/>
      <c r="AO237" s="546"/>
      <c r="AP237" s="546"/>
      <c r="AQ237" s="546"/>
      <c r="AR237" s="546"/>
      <c r="AS237" s="546"/>
      <c r="AT237" s="546"/>
      <c r="AU237" s="606"/>
      <c r="AV237" s="606"/>
      <c r="AW237" s="546"/>
      <c r="AX237" s="546"/>
      <c r="AY237" s="547"/>
      <c r="AZ237" s="547"/>
      <c r="BA237" s="547"/>
      <c r="BB237" s="547"/>
      <c r="BC237" s="547"/>
      <c r="BD237" s="547"/>
      <c r="BE237" s="41"/>
    </row>
    <row r="238" spans="1:57" ht="19.5" customHeight="1" x14ac:dyDescent="0.35">
      <c r="A238" s="605"/>
      <c r="B238" s="112">
        <v>24</v>
      </c>
      <c r="C238" s="853" t="s">
        <v>1339</v>
      </c>
      <c r="D238" s="113"/>
      <c r="E238" s="850" t="s">
        <v>1205</v>
      </c>
      <c r="F238" s="852" t="s">
        <v>3</v>
      </c>
      <c r="G238" s="544"/>
      <c r="H238" s="544"/>
      <c r="I238" s="544"/>
      <c r="J238" s="544"/>
      <c r="K238" s="544"/>
      <c r="L238" s="544"/>
      <c r="M238" s="544"/>
      <c r="N238" s="544"/>
      <c r="O238" s="544"/>
      <c r="P238" s="544"/>
      <c r="Q238" s="544"/>
      <c r="R238" s="544"/>
      <c r="S238" s="544"/>
      <c r="T238" s="544"/>
      <c r="U238" s="24"/>
      <c r="V238" s="544"/>
      <c r="W238" s="544"/>
      <c r="X238" s="544"/>
      <c r="Y238" s="544"/>
      <c r="Z238" s="544"/>
      <c r="AA238" s="545"/>
      <c r="AB238" s="545"/>
      <c r="AC238" s="545"/>
      <c r="AD238" s="545"/>
      <c r="AE238" s="545"/>
      <c r="AF238" s="545"/>
      <c r="AG238" s="545"/>
      <c r="AH238" s="545"/>
      <c r="AI238" s="545"/>
      <c r="AJ238" s="545"/>
      <c r="AK238" s="545"/>
      <c r="AL238" s="546"/>
      <c r="AM238" s="546"/>
      <c r="AN238" s="546"/>
      <c r="AO238" s="546"/>
      <c r="AP238" s="546"/>
      <c r="AQ238" s="546"/>
      <c r="AR238" s="546"/>
      <c r="AS238" s="546"/>
      <c r="AT238" s="546"/>
      <c r="AU238" s="606"/>
      <c r="AV238" s="606"/>
      <c r="AW238" s="546"/>
      <c r="AX238" s="546"/>
      <c r="AY238" s="547"/>
      <c r="AZ238" s="547"/>
      <c r="BA238" s="547"/>
      <c r="BB238" s="547"/>
      <c r="BC238" s="547"/>
      <c r="BD238" s="547"/>
      <c r="BE238" s="41"/>
    </row>
    <row r="239" spans="1:57" ht="19.5" customHeight="1" x14ac:dyDescent="0.35">
      <c r="A239" s="605"/>
      <c r="B239" s="112">
        <v>25</v>
      </c>
      <c r="C239" s="853" t="s">
        <v>1340</v>
      </c>
      <c r="D239" s="113"/>
      <c r="E239" s="850" t="s">
        <v>1206</v>
      </c>
      <c r="F239" s="852" t="s">
        <v>4</v>
      </c>
      <c r="G239" s="544"/>
      <c r="H239" s="544"/>
      <c r="I239" s="544"/>
      <c r="J239" s="544"/>
      <c r="K239" s="544"/>
      <c r="L239" s="544"/>
      <c r="M239" s="544"/>
      <c r="N239" s="544"/>
      <c r="O239" s="544"/>
      <c r="P239" s="544"/>
      <c r="Q239" s="544"/>
      <c r="R239" s="544"/>
      <c r="S239" s="544"/>
      <c r="T239" s="544"/>
      <c r="U239" s="24"/>
      <c r="V239" s="544"/>
      <c r="W239" s="544"/>
      <c r="X239" s="544"/>
      <c r="Y239" s="544"/>
      <c r="Z239" s="544"/>
      <c r="AA239" s="545"/>
      <c r="AB239" s="545"/>
      <c r="AC239" s="545"/>
      <c r="AD239" s="545"/>
      <c r="AE239" s="545"/>
      <c r="AF239" s="545"/>
      <c r="AG239" s="545"/>
      <c r="AH239" s="545"/>
      <c r="AI239" s="545"/>
      <c r="AJ239" s="545"/>
      <c r="AK239" s="545"/>
      <c r="AL239" s="546"/>
      <c r="AM239" s="546"/>
      <c r="AN239" s="546"/>
      <c r="AO239" s="546"/>
      <c r="AP239" s="546"/>
      <c r="AQ239" s="546"/>
      <c r="AR239" s="546"/>
      <c r="AS239" s="546"/>
      <c r="AT239" s="546"/>
      <c r="AU239" s="606"/>
      <c r="AV239" s="606"/>
      <c r="AW239" s="546"/>
      <c r="AX239" s="546"/>
      <c r="AY239" s="547"/>
      <c r="AZ239" s="547"/>
      <c r="BA239" s="547"/>
      <c r="BB239" s="547"/>
      <c r="BC239" s="547"/>
      <c r="BD239" s="547"/>
      <c r="BE239" s="41"/>
    </row>
    <row r="240" spans="1:57" ht="19.5" customHeight="1" x14ac:dyDescent="0.35">
      <c r="A240" s="605"/>
      <c r="B240" s="112">
        <v>26</v>
      </c>
      <c r="C240" s="853" t="s">
        <v>1341</v>
      </c>
      <c r="D240" s="113"/>
      <c r="E240" s="850" t="s">
        <v>1207</v>
      </c>
      <c r="F240" s="852" t="s">
        <v>3</v>
      </c>
      <c r="G240" s="544"/>
      <c r="H240" s="544"/>
      <c r="I240" s="544"/>
      <c r="J240" s="544"/>
      <c r="K240" s="544"/>
      <c r="L240" s="544"/>
      <c r="M240" s="544"/>
      <c r="N240" s="544"/>
      <c r="O240" s="544"/>
      <c r="P240" s="544"/>
      <c r="Q240" s="544"/>
      <c r="R240" s="544"/>
      <c r="S240" s="544"/>
      <c r="T240" s="544"/>
      <c r="U240" s="24"/>
      <c r="V240" s="544"/>
      <c r="W240" s="544"/>
      <c r="X240" s="544"/>
      <c r="Y240" s="544"/>
      <c r="Z240" s="544"/>
      <c r="AA240" s="545"/>
      <c r="AB240" s="545"/>
      <c r="AC240" s="545"/>
      <c r="AD240" s="545"/>
      <c r="AE240" s="545"/>
      <c r="AF240" s="545"/>
      <c r="AG240" s="545"/>
      <c r="AH240" s="545"/>
      <c r="AI240" s="545"/>
      <c r="AJ240" s="545"/>
      <c r="AK240" s="545"/>
      <c r="AL240" s="546"/>
      <c r="AM240" s="546"/>
      <c r="AN240" s="546"/>
      <c r="AO240" s="546"/>
      <c r="AP240" s="546"/>
      <c r="AQ240" s="546"/>
      <c r="AR240" s="546"/>
      <c r="AS240" s="546"/>
      <c r="AT240" s="546"/>
      <c r="AU240" s="606"/>
      <c r="AV240" s="606"/>
      <c r="AW240" s="546"/>
      <c r="AX240" s="546"/>
      <c r="AY240" s="547"/>
      <c r="AZ240" s="547"/>
      <c r="BA240" s="547"/>
      <c r="BB240" s="547"/>
      <c r="BC240" s="547"/>
      <c r="BD240" s="547"/>
      <c r="BE240" s="41"/>
    </row>
    <row r="241" spans="1:57" ht="19.5" customHeight="1" x14ac:dyDescent="0.35">
      <c r="A241" s="605"/>
      <c r="B241" s="112">
        <v>27</v>
      </c>
      <c r="C241" s="853" t="s">
        <v>1342</v>
      </c>
      <c r="D241" s="113"/>
      <c r="E241" s="850" t="s">
        <v>1208</v>
      </c>
      <c r="F241" s="852" t="s">
        <v>3</v>
      </c>
      <c r="G241" s="544"/>
      <c r="H241" s="544"/>
      <c r="I241" s="544"/>
      <c r="J241" s="544"/>
      <c r="K241" s="544"/>
      <c r="L241" s="544"/>
      <c r="M241" s="544"/>
      <c r="N241" s="544"/>
      <c r="O241" s="544"/>
      <c r="P241" s="544"/>
      <c r="Q241" s="544"/>
      <c r="R241" s="544"/>
      <c r="S241" s="544"/>
      <c r="T241" s="544"/>
      <c r="U241" s="24"/>
      <c r="V241" s="544"/>
      <c r="W241" s="544"/>
      <c r="X241" s="544"/>
      <c r="Y241" s="544"/>
      <c r="Z241" s="544"/>
      <c r="AA241" s="545"/>
      <c r="AB241" s="545"/>
      <c r="AC241" s="545"/>
      <c r="AD241" s="545"/>
      <c r="AE241" s="545"/>
      <c r="AF241" s="545"/>
      <c r="AG241" s="545"/>
      <c r="AH241" s="545"/>
      <c r="AI241" s="545"/>
      <c r="AJ241" s="545"/>
      <c r="AK241" s="545"/>
      <c r="AL241" s="546"/>
      <c r="AM241" s="546"/>
      <c r="AN241" s="546"/>
      <c r="AO241" s="546"/>
      <c r="AP241" s="546"/>
      <c r="AQ241" s="546"/>
      <c r="AR241" s="546"/>
      <c r="AS241" s="546"/>
      <c r="AT241" s="546"/>
      <c r="AU241" s="606"/>
      <c r="AV241" s="606"/>
      <c r="AW241" s="546"/>
      <c r="AX241" s="546"/>
      <c r="AY241" s="547"/>
      <c r="AZ241" s="547"/>
      <c r="BA241" s="547"/>
      <c r="BB241" s="547"/>
      <c r="BC241" s="547"/>
      <c r="BD241" s="547"/>
      <c r="BE241" s="41"/>
    </row>
    <row r="242" spans="1:57" ht="19.5" customHeight="1" x14ac:dyDescent="0.35">
      <c r="A242" s="605"/>
      <c r="B242" s="112">
        <v>28</v>
      </c>
      <c r="C242" s="853" t="s">
        <v>1343</v>
      </c>
      <c r="D242" s="113"/>
      <c r="E242" s="850" t="s">
        <v>1209</v>
      </c>
      <c r="F242" s="852" t="s">
        <v>3</v>
      </c>
      <c r="G242" s="544"/>
      <c r="H242" s="544"/>
      <c r="I242" s="544"/>
      <c r="J242" s="544"/>
      <c r="K242" s="544"/>
      <c r="L242" s="544"/>
      <c r="M242" s="544"/>
      <c r="N242" s="544"/>
      <c r="O242" s="544"/>
      <c r="P242" s="544"/>
      <c r="Q242" s="544"/>
      <c r="R242" s="544"/>
      <c r="S242" s="544"/>
      <c r="T242" s="544"/>
      <c r="U242" s="24"/>
      <c r="V242" s="544"/>
      <c r="W242" s="544"/>
      <c r="X242" s="544"/>
      <c r="Y242" s="544"/>
      <c r="Z242" s="544"/>
      <c r="AA242" s="545"/>
      <c r="AB242" s="545"/>
      <c r="AC242" s="545"/>
      <c r="AD242" s="545"/>
      <c r="AE242" s="545"/>
      <c r="AF242" s="545"/>
      <c r="AG242" s="545"/>
      <c r="AH242" s="545"/>
      <c r="AI242" s="545"/>
      <c r="AJ242" s="545"/>
      <c r="AK242" s="545"/>
      <c r="AL242" s="546"/>
      <c r="AM242" s="546"/>
      <c r="AN242" s="546"/>
      <c r="AO242" s="546"/>
      <c r="AP242" s="546"/>
      <c r="AQ242" s="546"/>
      <c r="AR242" s="546"/>
      <c r="AS242" s="546"/>
      <c r="AT242" s="546"/>
      <c r="AU242" s="606"/>
      <c r="AV242" s="606"/>
      <c r="AW242" s="546"/>
      <c r="AX242" s="546"/>
      <c r="AY242" s="547"/>
      <c r="AZ242" s="547"/>
      <c r="BA242" s="547"/>
      <c r="BB242" s="547"/>
      <c r="BC242" s="547"/>
      <c r="BD242" s="547"/>
      <c r="BE242" s="41"/>
    </row>
    <row r="243" spans="1:57" ht="19.5" customHeight="1" x14ac:dyDescent="0.35">
      <c r="A243" s="605"/>
      <c r="B243" s="112">
        <v>29</v>
      </c>
      <c r="C243" s="853" t="s">
        <v>1344</v>
      </c>
      <c r="D243" s="113"/>
      <c r="E243" s="850" t="s">
        <v>1210</v>
      </c>
      <c r="F243" s="852" t="s">
        <v>3</v>
      </c>
      <c r="G243" s="544"/>
      <c r="H243" s="544"/>
      <c r="I243" s="544"/>
      <c r="J243" s="544"/>
      <c r="K243" s="544"/>
      <c r="L243" s="544"/>
      <c r="M243" s="544"/>
      <c r="N243" s="544"/>
      <c r="O243" s="544"/>
      <c r="P243" s="544"/>
      <c r="Q243" s="544"/>
      <c r="R243" s="544"/>
      <c r="S243" s="544"/>
      <c r="T243" s="544"/>
      <c r="U243" s="24"/>
      <c r="V243" s="544"/>
      <c r="W243" s="544"/>
      <c r="X243" s="544"/>
      <c r="Y243" s="544"/>
      <c r="Z243" s="544"/>
      <c r="AA243" s="545"/>
      <c r="AB243" s="545"/>
      <c r="AC243" s="545"/>
      <c r="AD243" s="545"/>
      <c r="AE243" s="545"/>
      <c r="AF243" s="545"/>
      <c r="AG243" s="545"/>
      <c r="AH243" s="545"/>
      <c r="AI243" s="545"/>
      <c r="AJ243" s="545"/>
      <c r="AK243" s="545"/>
      <c r="AL243" s="546"/>
      <c r="AM243" s="546"/>
      <c r="AN243" s="546"/>
      <c r="AO243" s="546"/>
      <c r="AP243" s="546"/>
      <c r="AQ243" s="546"/>
      <c r="AR243" s="546"/>
      <c r="AS243" s="546"/>
      <c r="AT243" s="546"/>
      <c r="AU243" s="606"/>
      <c r="AV243" s="606"/>
      <c r="AW243" s="546"/>
      <c r="AX243" s="546"/>
      <c r="AY243" s="547"/>
      <c r="AZ243" s="547"/>
      <c r="BA243" s="547"/>
      <c r="BB243" s="547"/>
      <c r="BC243" s="547"/>
      <c r="BD243" s="547"/>
      <c r="BE243" s="41"/>
    </row>
    <row r="244" spans="1:57" ht="19.5" customHeight="1" x14ac:dyDescent="0.35">
      <c r="A244" s="605"/>
      <c r="B244" s="112">
        <v>30</v>
      </c>
      <c r="C244" s="853" t="s">
        <v>1345</v>
      </c>
      <c r="D244" s="113"/>
      <c r="E244" s="850" t="s">
        <v>1211</v>
      </c>
      <c r="F244" s="852" t="s">
        <v>4</v>
      </c>
      <c r="G244" s="544"/>
      <c r="H244" s="544"/>
      <c r="I244" s="544"/>
      <c r="J244" s="544"/>
      <c r="K244" s="544"/>
      <c r="L244" s="544"/>
      <c r="M244" s="544"/>
      <c r="N244" s="544"/>
      <c r="O244" s="544"/>
      <c r="P244" s="544"/>
      <c r="Q244" s="544"/>
      <c r="R244" s="544"/>
      <c r="S244" s="544"/>
      <c r="T244" s="544"/>
      <c r="U244" s="24"/>
      <c r="V244" s="544"/>
      <c r="W244" s="544"/>
      <c r="X244" s="544"/>
      <c r="Y244" s="544"/>
      <c r="Z244" s="544"/>
      <c r="AA244" s="545"/>
      <c r="AB244" s="545"/>
      <c r="AC244" s="545"/>
      <c r="AD244" s="545"/>
      <c r="AE244" s="545"/>
      <c r="AF244" s="545"/>
      <c r="AG244" s="545"/>
      <c r="AH244" s="545"/>
      <c r="AI244" s="545"/>
      <c r="AJ244" s="545"/>
      <c r="AK244" s="545"/>
      <c r="AL244" s="546"/>
      <c r="AM244" s="546"/>
      <c r="AN244" s="546"/>
      <c r="AO244" s="546"/>
      <c r="AP244" s="546"/>
      <c r="AQ244" s="546"/>
      <c r="AR244" s="546"/>
      <c r="AS244" s="546"/>
      <c r="AT244" s="546"/>
      <c r="AU244" s="606"/>
      <c r="AV244" s="606"/>
      <c r="AW244" s="546"/>
      <c r="AX244" s="546"/>
      <c r="AY244" s="547"/>
      <c r="AZ244" s="547"/>
      <c r="BA244" s="547"/>
      <c r="BB244" s="547"/>
      <c r="BC244" s="547"/>
      <c r="BD244" s="547"/>
      <c r="BE244" s="41"/>
    </row>
    <row r="245" spans="1:57" ht="19.5" customHeight="1" x14ac:dyDescent="0.35">
      <c r="A245" s="605"/>
      <c r="B245" s="112">
        <v>31</v>
      </c>
      <c r="C245" s="853" t="s">
        <v>1346</v>
      </c>
      <c r="D245" s="113"/>
      <c r="E245" s="850" t="s">
        <v>1212</v>
      </c>
      <c r="F245" s="852" t="s">
        <v>4</v>
      </c>
      <c r="G245" s="544"/>
      <c r="H245" s="544"/>
      <c r="I245" s="544"/>
      <c r="J245" s="544"/>
      <c r="K245" s="544"/>
      <c r="L245" s="544"/>
      <c r="M245" s="544"/>
      <c r="N245" s="544"/>
      <c r="O245" s="544"/>
      <c r="P245" s="544"/>
      <c r="Q245" s="544"/>
      <c r="R245" s="544"/>
      <c r="S245" s="544"/>
      <c r="T245" s="544"/>
      <c r="U245" s="24"/>
      <c r="V245" s="544"/>
      <c r="W245" s="544"/>
      <c r="X245" s="544"/>
      <c r="Y245" s="544"/>
      <c r="Z245" s="544"/>
      <c r="AA245" s="545"/>
      <c r="AB245" s="545"/>
      <c r="AC245" s="545"/>
      <c r="AD245" s="545"/>
      <c r="AE245" s="545"/>
      <c r="AF245" s="545"/>
      <c r="AG245" s="545"/>
      <c r="AH245" s="545"/>
      <c r="AI245" s="545"/>
      <c r="AJ245" s="545"/>
      <c r="AK245" s="545"/>
      <c r="AL245" s="546"/>
      <c r="AM245" s="546"/>
      <c r="AN245" s="546"/>
      <c r="AO245" s="546"/>
      <c r="AP245" s="546"/>
      <c r="AQ245" s="546"/>
      <c r="AR245" s="546"/>
      <c r="AS245" s="546"/>
      <c r="AT245" s="546"/>
      <c r="AU245" s="606"/>
      <c r="AV245" s="606"/>
      <c r="AW245" s="546"/>
      <c r="AX245" s="546"/>
      <c r="AY245" s="547"/>
      <c r="AZ245" s="547"/>
      <c r="BA245" s="547"/>
      <c r="BB245" s="547"/>
      <c r="BC245" s="547"/>
      <c r="BD245" s="547"/>
      <c r="BE245" s="41"/>
    </row>
    <row r="246" spans="1:57" ht="19.5" customHeight="1" x14ac:dyDescent="0.35">
      <c r="A246" s="605"/>
      <c r="B246" s="112">
        <v>32</v>
      </c>
      <c r="C246" s="853" t="s">
        <v>1347</v>
      </c>
      <c r="D246" s="113"/>
      <c r="E246" s="850" t="s">
        <v>1213</v>
      </c>
      <c r="F246" s="852" t="s">
        <v>3</v>
      </c>
      <c r="G246" s="544"/>
      <c r="H246" s="544"/>
      <c r="I246" s="544"/>
      <c r="J246" s="544"/>
      <c r="K246" s="544"/>
      <c r="L246" s="544"/>
      <c r="M246" s="544"/>
      <c r="N246" s="544"/>
      <c r="O246" s="544"/>
      <c r="P246" s="544"/>
      <c r="Q246" s="544"/>
      <c r="R246" s="544"/>
      <c r="S246" s="544"/>
      <c r="T246" s="544"/>
      <c r="U246" s="24"/>
      <c r="V246" s="544"/>
      <c r="W246" s="544"/>
      <c r="X246" s="544"/>
      <c r="Y246" s="544"/>
      <c r="Z246" s="544"/>
      <c r="AA246" s="545"/>
      <c r="AB246" s="545"/>
      <c r="AC246" s="545"/>
      <c r="AD246" s="545"/>
      <c r="AE246" s="545"/>
      <c r="AF246" s="545"/>
      <c r="AG246" s="545"/>
      <c r="AH246" s="545"/>
      <c r="AI246" s="545"/>
      <c r="AJ246" s="545"/>
      <c r="AK246" s="545"/>
      <c r="AL246" s="546"/>
      <c r="AM246" s="546"/>
      <c r="AN246" s="546"/>
      <c r="AO246" s="546"/>
      <c r="AP246" s="546"/>
      <c r="AQ246" s="546"/>
      <c r="AR246" s="546"/>
      <c r="AS246" s="546"/>
      <c r="AT246" s="546"/>
      <c r="AU246" s="606"/>
      <c r="AV246" s="606"/>
      <c r="AW246" s="546"/>
      <c r="AX246" s="546"/>
      <c r="AY246" s="547"/>
      <c r="AZ246" s="547"/>
      <c r="BA246" s="547"/>
      <c r="BB246" s="547"/>
      <c r="BC246" s="547"/>
      <c r="BD246" s="547"/>
      <c r="BE246" s="41"/>
    </row>
    <row r="247" spans="1:57" ht="19.5" customHeight="1" x14ac:dyDescent="0.35">
      <c r="A247" s="605"/>
      <c r="B247" s="112">
        <v>33</v>
      </c>
      <c r="C247" s="853" t="s">
        <v>1348</v>
      </c>
      <c r="D247" s="113"/>
      <c r="E247" s="850" t="s">
        <v>1214</v>
      </c>
      <c r="F247" s="852" t="s">
        <v>3</v>
      </c>
      <c r="G247" s="544"/>
      <c r="H247" s="544"/>
      <c r="I247" s="544"/>
      <c r="J247" s="544"/>
      <c r="K247" s="544"/>
      <c r="L247" s="544"/>
      <c r="M247" s="544"/>
      <c r="N247" s="544"/>
      <c r="O247" s="544"/>
      <c r="P247" s="544"/>
      <c r="Q247" s="544"/>
      <c r="R247" s="544"/>
      <c r="S247" s="544"/>
      <c r="T247" s="544"/>
      <c r="U247" s="24"/>
      <c r="V247" s="544"/>
      <c r="W247" s="544"/>
      <c r="X247" s="544"/>
      <c r="Y247" s="544"/>
      <c r="Z247" s="544"/>
      <c r="AA247" s="545"/>
      <c r="AB247" s="545"/>
      <c r="AC247" s="545"/>
      <c r="AD247" s="545"/>
      <c r="AE247" s="545"/>
      <c r="AF247" s="545"/>
      <c r="AG247" s="545"/>
      <c r="AH247" s="545"/>
      <c r="AI247" s="545"/>
      <c r="AJ247" s="545"/>
      <c r="AK247" s="545"/>
      <c r="AL247" s="546"/>
      <c r="AM247" s="546"/>
      <c r="AN247" s="546"/>
      <c r="AO247" s="546"/>
      <c r="AP247" s="546"/>
      <c r="AQ247" s="546"/>
      <c r="AR247" s="546"/>
      <c r="AS247" s="546"/>
      <c r="AT247" s="546"/>
      <c r="AU247" s="606"/>
      <c r="AV247" s="606"/>
      <c r="AW247" s="546"/>
      <c r="AX247" s="546"/>
      <c r="AY247" s="547"/>
      <c r="AZ247" s="547"/>
      <c r="BA247" s="547"/>
      <c r="BB247" s="547"/>
      <c r="BC247" s="547"/>
      <c r="BD247" s="547"/>
      <c r="BE247" s="41"/>
    </row>
    <row r="248" spans="1:57" ht="19.5" customHeight="1" x14ac:dyDescent="0.35">
      <c r="A248" s="605"/>
      <c r="B248" s="112">
        <v>34</v>
      </c>
      <c r="C248" s="853" t="s">
        <v>1349</v>
      </c>
      <c r="D248" s="113"/>
      <c r="E248" s="850" t="s">
        <v>1215</v>
      </c>
      <c r="F248" s="852" t="s">
        <v>4</v>
      </c>
      <c r="G248" s="544"/>
      <c r="H248" s="544"/>
      <c r="I248" s="544"/>
      <c r="J248" s="544"/>
      <c r="K248" s="544"/>
      <c r="L248" s="544"/>
      <c r="M248" s="544"/>
      <c r="N248" s="544"/>
      <c r="O248" s="544"/>
      <c r="P248" s="544"/>
      <c r="Q248" s="544"/>
      <c r="R248" s="544"/>
      <c r="S248" s="544"/>
      <c r="T248" s="544"/>
      <c r="U248" s="24"/>
      <c r="V248" s="544"/>
      <c r="W248" s="544"/>
      <c r="X248" s="544"/>
      <c r="Y248" s="544"/>
      <c r="Z248" s="544"/>
      <c r="AA248" s="545"/>
      <c r="AB248" s="545"/>
      <c r="AC248" s="545"/>
      <c r="AD248" s="545"/>
      <c r="AE248" s="545"/>
      <c r="AF248" s="545"/>
      <c r="AG248" s="545"/>
      <c r="AH248" s="545"/>
      <c r="AI248" s="545"/>
      <c r="AJ248" s="545"/>
      <c r="AK248" s="545"/>
      <c r="AL248" s="546"/>
      <c r="AM248" s="546"/>
      <c r="AN248" s="546"/>
      <c r="AO248" s="546"/>
      <c r="AP248" s="546"/>
      <c r="AQ248" s="546"/>
      <c r="AR248" s="546"/>
      <c r="AS248" s="546"/>
      <c r="AT248" s="546"/>
      <c r="AU248" s="606"/>
      <c r="AV248" s="606"/>
      <c r="AW248" s="546"/>
      <c r="AX248" s="546"/>
      <c r="AY248" s="547"/>
      <c r="AZ248" s="547"/>
      <c r="BA248" s="547"/>
      <c r="BB248" s="547"/>
      <c r="BC248" s="547"/>
      <c r="BD248" s="547"/>
      <c r="BE248" s="41"/>
    </row>
    <row r="249" spans="1:57" ht="19.5" customHeight="1" x14ac:dyDescent="0.35">
      <c r="A249" s="605"/>
      <c r="B249" s="112">
        <v>35</v>
      </c>
      <c r="C249" s="853" t="s">
        <v>1350</v>
      </c>
      <c r="D249" s="113"/>
      <c r="E249" s="856" t="s">
        <v>1216</v>
      </c>
      <c r="F249" s="857" t="s">
        <v>4</v>
      </c>
      <c r="G249" s="544"/>
      <c r="H249" s="544"/>
      <c r="I249" s="544"/>
      <c r="J249" s="544"/>
      <c r="K249" s="544"/>
      <c r="L249" s="544"/>
      <c r="M249" s="544"/>
      <c r="N249" s="544"/>
      <c r="O249" s="544"/>
      <c r="P249" s="544"/>
      <c r="Q249" s="544"/>
      <c r="R249" s="544"/>
      <c r="S249" s="544"/>
      <c r="T249" s="544"/>
      <c r="U249" s="24"/>
      <c r="V249" s="544"/>
      <c r="W249" s="544"/>
      <c r="X249" s="544"/>
      <c r="Y249" s="544"/>
      <c r="Z249" s="544"/>
      <c r="AA249" s="545"/>
      <c r="AB249" s="545"/>
      <c r="AC249" s="545"/>
      <c r="AD249" s="545"/>
      <c r="AE249" s="545"/>
      <c r="AF249" s="545"/>
      <c r="AG249" s="545"/>
      <c r="AH249" s="545"/>
      <c r="AI249" s="545"/>
      <c r="AJ249" s="545"/>
      <c r="AK249" s="545"/>
      <c r="AL249" s="546"/>
      <c r="AM249" s="546"/>
      <c r="AN249" s="546"/>
      <c r="AO249" s="546"/>
      <c r="AP249" s="546"/>
      <c r="AQ249" s="546"/>
      <c r="AR249" s="546"/>
      <c r="AS249" s="546"/>
      <c r="AT249" s="546"/>
      <c r="AU249" s="606"/>
      <c r="AV249" s="606"/>
      <c r="AW249" s="546"/>
      <c r="AX249" s="546"/>
      <c r="AY249" s="547"/>
      <c r="AZ249" s="547"/>
      <c r="BA249" s="547"/>
      <c r="BB249" s="547"/>
      <c r="BC249" s="547"/>
      <c r="BD249" s="547"/>
      <c r="BE249" s="41"/>
    </row>
    <row r="250" spans="1:57" hidden="1" x14ac:dyDescent="0.35">
      <c r="A250" s="548"/>
      <c r="B250" s="112"/>
      <c r="C250" s="112"/>
      <c r="D250" s="113"/>
      <c r="E250" s="504"/>
      <c r="F250" s="505"/>
      <c r="G250" s="506"/>
      <c r="H250" s="506"/>
      <c r="I250" s="506"/>
      <c r="J250" s="506"/>
      <c r="K250" s="506"/>
      <c r="L250" s="506"/>
      <c r="M250" s="506"/>
      <c r="N250" s="506"/>
      <c r="O250" s="506"/>
      <c r="P250" s="506"/>
      <c r="Q250" s="506"/>
      <c r="R250" s="506"/>
      <c r="S250" s="506"/>
      <c r="T250" s="506"/>
      <c r="U250" s="507"/>
      <c r="V250" s="506"/>
      <c r="W250" s="506"/>
      <c r="X250" s="506"/>
      <c r="Y250" s="506"/>
      <c r="Z250" s="506"/>
      <c r="AA250" s="506"/>
      <c r="AB250" s="506"/>
      <c r="AC250" s="506"/>
      <c r="AD250" s="506"/>
      <c r="AE250" s="506"/>
      <c r="AF250" s="506"/>
      <c r="AG250" s="506"/>
      <c r="AH250" s="506"/>
      <c r="AI250" s="506"/>
      <c r="AJ250" s="506"/>
      <c r="AK250" s="506"/>
      <c r="AL250" s="506"/>
      <c r="AM250" s="506"/>
      <c r="AN250" s="506"/>
      <c r="AO250" s="506"/>
      <c r="AP250" s="506"/>
      <c r="AQ250" s="506"/>
      <c r="AR250" s="506"/>
      <c r="AS250" s="506"/>
      <c r="AT250" s="506"/>
      <c r="AU250" s="507"/>
      <c r="AV250" s="507"/>
      <c r="AW250" s="506"/>
      <c r="AX250" s="506"/>
      <c r="AY250" s="506"/>
      <c r="AZ250" s="506"/>
      <c r="BA250" s="506"/>
      <c r="BB250" s="506"/>
      <c r="BC250" s="506"/>
      <c r="BD250" s="506"/>
      <c r="BE250" s="41"/>
    </row>
    <row r="251" spans="1:57" hidden="1" x14ac:dyDescent="0.35">
      <c r="A251" s="549"/>
      <c r="B251" s="112"/>
      <c r="C251" s="112"/>
      <c r="D251" s="113"/>
      <c r="E251" s="504"/>
      <c r="F251" s="505"/>
      <c r="G251" s="506"/>
      <c r="H251" s="506"/>
      <c r="I251" s="506"/>
      <c r="J251" s="506"/>
      <c r="K251" s="506"/>
      <c r="L251" s="506"/>
      <c r="M251" s="506"/>
      <c r="N251" s="506"/>
      <c r="O251" s="506"/>
      <c r="P251" s="506"/>
      <c r="Q251" s="506"/>
      <c r="R251" s="506"/>
      <c r="S251" s="506"/>
      <c r="T251" s="506"/>
      <c r="U251" s="507"/>
      <c r="V251" s="506"/>
      <c r="W251" s="506"/>
      <c r="X251" s="506"/>
      <c r="Y251" s="506"/>
      <c r="Z251" s="506"/>
      <c r="AA251" s="506"/>
      <c r="AB251" s="506"/>
      <c r="AC251" s="506"/>
      <c r="AD251" s="506"/>
      <c r="AE251" s="506"/>
      <c r="AF251" s="506"/>
      <c r="AG251" s="506"/>
      <c r="AH251" s="506"/>
      <c r="AI251" s="506"/>
      <c r="AJ251" s="506"/>
      <c r="AK251" s="506"/>
      <c r="AL251" s="506"/>
      <c r="AM251" s="506"/>
      <c r="AN251" s="506"/>
      <c r="AO251" s="506"/>
      <c r="AP251" s="506"/>
      <c r="AQ251" s="506"/>
      <c r="AR251" s="506"/>
      <c r="AS251" s="506"/>
      <c r="AT251" s="506"/>
      <c r="AU251" s="507"/>
      <c r="AV251" s="507"/>
      <c r="AW251" s="506"/>
      <c r="AX251" s="506"/>
      <c r="AY251" s="506"/>
      <c r="AZ251" s="506"/>
      <c r="BA251" s="506"/>
      <c r="BB251" s="506"/>
      <c r="BC251" s="506"/>
      <c r="BD251" s="506"/>
      <c r="BE251" s="41"/>
    </row>
    <row r="252" spans="1:57" hidden="1" x14ac:dyDescent="0.35">
      <c r="A252" s="549"/>
      <c r="B252" s="112"/>
      <c r="C252" s="112"/>
      <c r="D252" s="113"/>
      <c r="E252" s="504"/>
      <c r="F252" s="505"/>
      <c r="G252" s="506"/>
      <c r="H252" s="506"/>
      <c r="I252" s="506"/>
      <c r="J252" s="506"/>
      <c r="K252" s="506"/>
      <c r="L252" s="506"/>
      <c r="M252" s="506"/>
      <c r="N252" s="506"/>
      <c r="O252" s="506"/>
      <c r="P252" s="506"/>
      <c r="Q252" s="506"/>
      <c r="R252" s="506"/>
      <c r="S252" s="506"/>
      <c r="T252" s="506"/>
      <c r="U252" s="507"/>
      <c r="V252" s="506"/>
      <c r="W252" s="506"/>
      <c r="X252" s="506"/>
      <c r="Y252" s="506"/>
      <c r="Z252" s="506"/>
      <c r="AA252" s="506"/>
      <c r="AB252" s="506"/>
      <c r="AC252" s="506"/>
      <c r="AD252" s="506"/>
      <c r="AE252" s="506"/>
      <c r="AF252" s="506"/>
      <c r="AG252" s="506"/>
      <c r="AH252" s="506"/>
      <c r="AI252" s="506"/>
      <c r="AJ252" s="506"/>
      <c r="AK252" s="506"/>
      <c r="AL252" s="506"/>
      <c r="AM252" s="506"/>
      <c r="AN252" s="506"/>
      <c r="AO252" s="506"/>
      <c r="AP252" s="506"/>
      <c r="AQ252" s="506"/>
      <c r="AR252" s="506"/>
      <c r="AS252" s="506"/>
      <c r="AT252" s="506"/>
      <c r="AU252" s="507"/>
      <c r="AV252" s="507"/>
      <c r="AW252" s="506"/>
      <c r="AX252" s="506"/>
      <c r="AY252" s="506"/>
      <c r="AZ252" s="506"/>
      <c r="BA252" s="506"/>
      <c r="BB252" s="506"/>
      <c r="BC252" s="506"/>
      <c r="BD252" s="506"/>
      <c r="BE252" s="41"/>
    </row>
    <row r="253" spans="1:57" hidden="1" x14ac:dyDescent="0.35">
      <c r="A253" s="549"/>
      <c r="B253" s="112"/>
      <c r="C253" s="112"/>
      <c r="D253" s="113"/>
      <c r="E253" s="504"/>
      <c r="F253" s="505"/>
      <c r="G253" s="506"/>
      <c r="H253" s="506"/>
      <c r="I253" s="506"/>
      <c r="J253" s="506"/>
      <c r="K253" s="506"/>
      <c r="L253" s="506"/>
      <c r="M253" s="506"/>
      <c r="N253" s="506"/>
      <c r="O253" s="506"/>
      <c r="P253" s="506"/>
      <c r="Q253" s="506"/>
      <c r="R253" s="506"/>
      <c r="S253" s="506"/>
      <c r="T253" s="506"/>
      <c r="U253" s="507"/>
      <c r="V253" s="506"/>
      <c r="W253" s="506"/>
      <c r="X253" s="506"/>
      <c r="Y253" s="506"/>
      <c r="Z253" s="506"/>
      <c r="AA253" s="506"/>
      <c r="AB253" s="506"/>
      <c r="AC253" s="506"/>
      <c r="AD253" s="506"/>
      <c r="AE253" s="506"/>
      <c r="AF253" s="506"/>
      <c r="AG253" s="506"/>
      <c r="AH253" s="506"/>
      <c r="AI253" s="506"/>
      <c r="AJ253" s="506"/>
      <c r="AK253" s="506"/>
      <c r="AL253" s="506"/>
      <c r="AM253" s="506"/>
      <c r="AN253" s="506"/>
      <c r="AO253" s="506"/>
      <c r="AP253" s="506"/>
      <c r="AQ253" s="506"/>
      <c r="AR253" s="506"/>
      <c r="AS253" s="506"/>
      <c r="AT253" s="506"/>
      <c r="AU253" s="507"/>
      <c r="AV253" s="507"/>
      <c r="AW253" s="506"/>
      <c r="AX253" s="506"/>
      <c r="AY253" s="506"/>
      <c r="AZ253" s="506"/>
      <c r="BA253" s="506"/>
      <c r="BB253" s="506"/>
      <c r="BC253" s="506"/>
      <c r="BD253" s="506"/>
      <c r="BE253" s="41"/>
    </row>
    <row r="254" spans="1:57" hidden="1" x14ac:dyDescent="0.35">
      <c r="A254" s="549"/>
      <c r="B254" s="112"/>
      <c r="C254" s="112"/>
      <c r="D254" s="113"/>
      <c r="E254" s="504"/>
      <c r="F254" s="505"/>
      <c r="G254" s="506"/>
      <c r="H254" s="506"/>
      <c r="I254" s="506"/>
      <c r="J254" s="506"/>
      <c r="K254" s="506"/>
      <c r="L254" s="506"/>
      <c r="M254" s="506"/>
      <c r="N254" s="506"/>
      <c r="O254" s="506"/>
      <c r="P254" s="506"/>
      <c r="Q254" s="506"/>
      <c r="R254" s="506"/>
      <c r="S254" s="506"/>
      <c r="T254" s="506"/>
      <c r="U254" s="507"/>
      <c r="V254" s="506"/>
      <c r="W254" s="506"/>
      <c r="X254" s="506"/>
      <c r="Y254" s="506"/>
      <c r="Z254" s="506"/>
      <c r="AA254" s="506"/>
      <c r="AB254" s="506"/>
      <c r="AC254" s="506"/>
      <c r="AD254" s="506"/>
      <c r="AE254" s="506"/>
      <c r="AF254" s="506"/>
      <c r="AG254" s="506"/>
      <c r="AH254" s="506"/>
      <c r="AI254" s="506"/>
      <c r="AJ254" s="506"/>
      <c r="AK254" s="506"/>
      <c r="AL254" s="506"/>
      <c r="AM254" s="506"/>
      <c r="AN254" s="506"/>
      <c r="AO254" s="506"/>
      <c r="AP254" s="506"/>
      <c r="AQ254" s="506"/>
      <c r="AR254" s="506"/>
      <c r="AS254" s="506"/>
      <c r="AT254" s="506"/>
      <c r="AU254" s="507"/>
      <c r="AV254" s="507"/>
      <c r="AW254" s="506"/>
      <c r="AX254" s="506"/>
      <c r="AY254" s="506"/>
      <c r="AZ254" s="506"/>
      <c r="BA254" s="506"/>
      <c r="BB254" s="506"/>
      <c r="BC254" s="506"/>
      <c r="BD254" s="506"/>
      <c r="BE254" s="41"/>
    </row>
    <row r="255" spans="1:57" hidden="1" x14ac:dyDescent="0.35">
      <c r="A255" s="549"/>
      <c r="B255" s="112"/>
      <c r="C255" s="112"/>
      <c r="D255" s="113"/>
      <c r="E255" s="504"/>
      <c r="F255" s="505"/>
      <c r="G255" s="506"/>
      <c r="H255" s="506"/>
      <c r="I255" s="506"/>
      <c r="J255" s="506"/>
      <c r="K255" s="506"/>
      <c r="L255" s="506"/>
      <c r="M255" s="506"/>
      <c r="N255" s="506"/>
      <c r="O255" s="506"/>
      <c r="P255" s="506"/>
      <c r="Q255" s="506"/>
      <c r="R255" s="506"/>
      <c r="S255" s="506"/>
      <c r="T255" s="506"/>
      <c r="U255" s="507"/>
      <c r="V255" s="506"/>
      <c r="W255" s="506"/>
      <c r="X255" s="506"/>
      <c r="Y255" s="506"/>
      <c r="Z255" s="506"/>
      <c r="AA255" s="506"/>
      <c r="AB255" s="506"/>
      <c r="AC255" s="506"/>
      <c r="AD255" s="506"/>
      <c r="AE255" s="506"/>
      <c r="AF255" s="506"/>
      <c r="AG255" s="506"/>
      <c r="AH255" s="506"/>
      <c r="AI255" s="506"/>
      <c r="AJ255" s="506"/>
      <c r="AK255" s="506"/>
      <c r="AL255" s="506"/>
      <c r="AM255" s="506"/>
      <c r="AN255" s="506"/>
      <c r="AO255" s="506"/>
      <c r="AP255" s="506"/>
      <c r="AQ255" s="506"/>
      <c r="AR255" s="506"/>
      <c r="AS255" s="506"/>
      <c r="AT255" s="506"/>
      <c r="AU255" s="507"/>
      <c r="AV255" s="507"/>
      <c r="AW255" s="506"/>
      <c r="AX255" s="506"/>
      <c r="AY255" s="506"/>
      <c r="AZ255" s="506"/>
      <c r="BA255" s="506"/>
      <c r="BB255" s="506"/>
      <c r="BC255" s="506"/>
      <c r="BD255" s="506"/>
      <c r="BE255" s="41"/>
    </row>
    <row r="256" spans="1:57" hidden="1" x14ac:dyDescent="0.35">
      <c r="A256" s="549"/>
      <c r="B256" s="112"/>
      <c r="C256" s="112"/>
      <c r="D256" s="113"/>
      <c r="E256" s="504"/>
      <c r="F256" s="505"/>
      <c r="G256" s="506"/>
      <c r="H256" s="506"/>
      <c r="I256" s="506"/>
      <c r="J256" s="506"/>
      <c r="K256" s="506"/>
      <c r="L256" s="506"/>
      <c r="M256" s="506"/>
      <c r="N256" s="506"/>
      <c r="O256" s="506"/>
      <c r="P256" s="506"/>
      <c r="Q256" s="506"/>
      <c r="R256" s="506"/>
      <c r="S256" s="506"/>
      <c r="T256" s="506"/>
      <c r="U256" s="507"/>
      <c r="V256" s="506"/>
      <c r="W256" s="506"/>
      <c r="X256" s="506"/>
      <c r="Y256" s="506"/>
      <c r="Z256" s="506"/>
      <c r="AA256" s="506"/>
      <c r="AB256" s="506"/>
      <c r="AC256" s="506"/>
      <c r="AD256" s="506"/>
      <c r="AE256" s="506"/>
      <c r="AF256" s="506"/>
      <c r="AG256" s="506"/>
      <c r="AH256" s="506"/>
      <c r="AI256" s="506"/>
      <c r="AJ256" s="506"/>
      <c r="AK256" s="506"/>
      <c r="AL256" s="506"/>
      <c r="AM256" s="506"/>
      <c r="AN256" s="506"/>
      <c r="AO256" s="506"/>
      <c r="AP256" s="506"/>
      <c r="AQ256" s="506"/>
      <c r="AR256" s="506"/>
      <c r="AS256" s="506"/>
      <c r="AT256" s="506"/>
      <c r="AU256" s="507"/>
      <c r="AV256" s="507"/>
      <c r="AW256" s="506"/>
      <c r="AX256" s="506"/>
      <c r="AY256" s="506"/>
      <c r="AZ256" s="506"/>
      <c r="BA256" s="506"/>
      <c r="BB256" s="506"/>
      <c r="BC256" s="506"/>
      <c r="BD256" s="506"/>
      <c r="BE256" s="41"/>
    </row>
    <row r="257" spans="1:57" hidden="1" x14ac:dyDescent="0.35">
      <c r="A257" s="549"/>
      <c r="B257" s="112"/>
      <c r="C257" s="112"/>
      <c r="D257" s="113"/>
      <c r="E257" s="504"/>
      <c r="F257" s="505"/>
      <c r="G257" s="506"/>
      <c r="H257" s="506"/>
      <c r="I257" s="506"/>
      <c r="J257" s="506"/>
      <c r="K257" s="506"/>
      <c r="L257" s="506"/>
      <c r="M257" s="506"/>
      <c r="N257" s="506"/>
      <c r="O257" s="506"/>
      <c r="P257" s="506"/>
      <c r="Q257" s="506"/>
      <c r="R257" s="506"/>
      <c r="S257" s="506"/>
      <c r="T257" s="506"/>
      <c r="U257" s="507"/>
      <c r="V257" s="506"/>
      <c r="W257" s="506"/>
      <c r="X257" s="506"/>
      <c r="Y257" s="506"/>
      <c r="Z257" s="506"/>
      <c r="AA257" s="506"/>
      <c r="AB257" s="506"/>
      <c r="AC257" s="506"/>
      <c r="AD257" s="506"/>
      <c r="AE257" s="506"/>
      <c r="AF257" s="506"/>
      <c r="AG257" s="506"/>
      <c r="AH257" s="506"/>
      <c r="AI257" s="506"/>
      <c r="AJ257" s="506"/>
      <c r="AK257" s="506"/>
      <c r="AL257" s="506"/>
      <c r="AM257" s="506"/>
      <c r="AN257" s="506"/>
      <c r="AO257" s="506"/>
      <c r="AP257" s="506"/>
      <c r="AQ257" s="506"/>
      <c r="AR257" s="506"/>
      <c r="AS257" s="506"/>
      <c r="AT257" s="506"/>
      <c r="AU257" s="507"/>
      <c r="AV257" s="507"/>
      <c r="AW257" s="506"/>
      <c r="AX257" s="506"/>
      <c r="AY257" s="506"/>
      <c r="AZ257" s="506"/>
      <c r="BA257" s="506"/>
      <c r="BB257" s="506"/>
      <c r="BC257" s="506"/>
      <c r="BD257" s="506"/>
      <c r="BE257" s="41"/>
    </row>
    <row r="258" spans="1:57" hidden="1" x14ac:dyDescent="0.35">
      <c r="A258" s="549"/>
      <c r="B258" s="112"/>
      <c r="C258" s="112"/>
      <c r="D258" s="113"/>
      <c r="E258" s="504"/>
      <c r="F258" s="505"/>
      <c r="G258" s="506"/>
      <c r="H258" s="506"/>
      <c r="I258" s="506"/>
      <c r="J258" s="506"/>
      <c r="K258" s="506"/>
      <c r="L258" s="506"/>
      <c r="M258" s="506"/>
      <c r="N258" s="506"/>
      <c r="O258" s="506"/>
      <c r="P258" s="506"/>
      <c r="Q258" s="506"/>
      <c r="R258" s="506"/>
      <c r="S258" s="506"/>
      <c r="T258" s="506"/>
      <c r="U258" s="507"/>
      <c r="V258" s="506"/>
      <c r="W258" s="506"/>
      <c r="X258" s="506"/>
      <c r="Y258" s="506"/>
      <c r="Z258" s="506"/>
      <c r="AA258" s="506"/>
      <c r="AB258" s="506"/>
      <c r="AC258" s="506"/>
      <c r="AD258" s="506"/>
      <c r="AE258" s="506"/>
      <c r="AF258" s="506"/>
      <c r="AG258" s="506"/>
      <c r="AH258" s="506"/>
      <c r="AI258" s="506"/>
      <c r="AJ258" s="506"/>
      <c r="AK258" s="506"/>
      <c r="AL258" s="506"/>
      <c r="AM258" s="506"/>
      <c r="AN258" s="506"/>
      <c r="AO258" s="506"/>
      <c r="AP258" s="506"/>
      <c r="AQ258" s="506"/>
      <c r="AR258" s="506"/>
      <c r="AS258" s="506"/>
      <c r="AT258" s="506"/>
      <c r="AU258" s="507"/>
      <c r="AV258" s="507"/>
      <c r="AW258" s="506"/>
      <c r="AX258" s="506"/>
      <c r="AY258" s="506"/>
      <c r="AZ258" s="506"/>
      <c r="BA258" s="506"/>
      <c r="BB258" s="506"/>
      <c r="BC258" s="506"/>
      <c r="BD258" s="506"/>
      <c r="BE258" s="41"/>
    </row>
    <row r="259" spans="1:57" hidden="1" x14ac:dyDescent="0.35">
      <c r="A259" s="550"/>
      <c r="B259" s="112"/>
      <c r="C259" s="112"/>
      <c r="D259" s="113"/>
      <c r="E259" s="504"/>
      <c r="F259" s="505"/>
      <c r="G259" s="506"/>
      <c r="H259" s="506"/>
      <c r="I259" s="506"/>
      <c r="J259" s="506"/>
      <c r="K259" s="506"/>
      <c r="L259" s="506"/>
      <c r="M259" s="506"/>
      <c r="N259" s="506"/>
      <c r="O259" s="506"/>
      <c r="P259" s="506"/>
      <c r="Q259" s="506"/>
      <c r="R259" s="506"/>
      <c r="S259" s="506"/>
      <c r="T259" s="506"/>
      <c r="U259" s="507"/>
      <c r="V259" s="506"/>
      <c r="W259" s="506"/>
      <c r="X259" s="506"/>
      <c r="Y259" s="506"/>
      <c r="Z259" s="506"/>
      <c r="AA259" s="506"/>
      <c r="AB259" s="506"/>
      <c r="AC259" s="506"/>
      <c r="AD259" s="506"/>
      <c r="AE259" s="506"/>
      <c r="AF259" s="506"/>
      <c r="AG259" s="506"/>
      <c r="AH259" s="506"/>
      <c r="AI259" s="506"/>
      <c r="AJ259" s="506"/>
      <c r="AK259" s="506"/>
      <c r="AL259" s="506"/>
      <c r="AM259" s="506"/>
      <c r="AN259" s="506"/>
      <c r="AO259" s="506"/>
      <c r="AP259" s="506"/>
      <c r="AQ259" s="506"/>
      <c r="AR259" s="506"/>
      <c r="AS259" s="506"/>
      <c r="AT259" s="506"/>
      <c r="AU259" s="507"/>
      <c r="AV259" s="507"/>
      <c r="AW259" s="506"/>
      <c r="AX259" s="506"/>
      <c r="AY259" s="506"/>
      <c r="AZ259" s="506"/>
      <c r="BA259" s="506"/>
      <c r="BB259" s="506"/>
      <c r="BC259" s="506"/>
      <c r="BD259" s="506"/>
      <c r="BE259" s="41"/>
    </row>
    <row r="260" spans="1:57" hidden="1" x14ac:dyDescent="0.35">
      <c r="A260" s="641"/>
      <c r="B260" s="112"/>
      <c r="C260" s="112"/>
      <c r="D260" s="113"/>
      <c r="E260" s="114"/>
      <c r="F260" s="115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24"/>
      <c r="V260" s="30"/>
      <c r="W260" s="30"/>
      <c r="X260" s="30"/>
      <c r="Y260" s="30"/>
      <c r="Z260" s="30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32"/>
      <c r="AM260" s="32"/>
      <c r="AN260" s="32"/>
      <c r="AO260" s="32"/>
      <c r="AP260" s="32"/>
      <c r="AQ260" s="32"/>
      <c r="AR260" s="32"/>
      <c r="AS260" s="32"/>
      <c r="AT260" s="32"/>
      <c r="AU260" s="500"/>
      <c r="AV260" s="500"/>
      <c r="AW260" s="35"/>
      <c r="AX260" s="35"/>
      <c r="AY260" s="35"/>
      <c r="AZ260" s="35"/>
      <c r="BA260" s="35"/>
      <c r="BB260" s="35"/>
      <c r="BC260" s="35"/>
      <c r="BD260" s="35"/>
      <c r="BE260" s="41"/>
    </row>
    <row r="261" spans="1:57" hidden="1" x14ac:dyDescent="0.35">
      <c r="A261" s="642"/>
      <c r="B261" s="112"/>
      <c r="C261" s="112"/>
      <c r="D261" s="113"/>
      <c r="E261" s="114"/>
      <c r="F261" s="115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24"/>
      <c r="V261" s="30"/>
      <c r="W261" s="30"/>
      <c r="X261" s="30"/>
      <c r="Y261" s="30"/>
      <c r="Z261" s="30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32"/>
      <c r="AM261" s="32"/>
      <c r="AN261" s="32"/>
      <c r="AO261" s="32"/>
      <c r="AP261" s="32"/>
      <c r="AQ261" s="32"/>
      <c r="AR261" s="32"/>
      <c r="AS261" s="32"/>
      <c r="AT261" s="32"/>
      <c r="AU261" s="500"/>
      <c r="AV261" s="500"/>
      <c r="AW261" s="35"/>
      <c r="AX261" s="35"/>
      <c r="AY261" s="35"/>
      <c r="AZ261" s="35"/>
      <c r="BA261" s="35"/>
      <c r="BB261" s="35"/>
      <c r="BC261" s="35"/>
      <c r="BD261" s="35"/>
      <c r="BE261" s="41"/>
    </row>
    <row r="262" spans="1:57" hidden="1" x14ac:dyDescent="0.35">
      <c r="A262" s="642"/>
      <c r="B262" s="112"/>
      <c r="C262" s="112"/>
      <c r="D262" s="113"/>
      <c r="E262" s="114"/>
      <c r="F262" s="115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24"/>
      <c r="V262" s="30"/>
      <c r="W262" s="30"/>
      <c r="X262" s="30"/>
      <c r="Y262" s="30"/>
      <c r="Z262" s="30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32"/>
      <c r="AM262" s="32"/>
      <c r="AN262" s="32"/>
      <c r="AO262" s="32"/>
      <c r="AP262" s="32"/>
      <c r="AQ262" s="32"/>
      <c r="AR262" s="32"/>
      <c r="AS262" s="32"/>
      <c r="AT262" s="32"/>
      <c r="AU262" s="500"/>
      <c r="AV262" s="500"/>
      <c r="AW262" s="35"/>
      <c r="AX262" s="35"/>
      <c r="AY262" s="35"/>
      <c r="AZ262" s="35"/>
      <c r="BA262" s="35"/>
      <c r="BB262" s="35"/>
      <c r="BC262" s="35"/>
      <c r="BD262" s="35"/>
      <c r="BE262" s="41"/>
    </row>
    <row r="263" spans="1:57" hidden="1" x14ac:dyDescent="0.35">
      <c r="A263" s="642"/>
      <c r="B263" s="112"/>
      <c r="C263" s="112"/>
      <c r="D263" s="113"/>
      <c r="E263" s="114"/>
      <c r="F263" s="115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24"/>
      <c r="V263" s="30"/>
      <c r="W263" s="30"/>
      <c r="X263" s="30"/>
      <c r="Y263" s="30"/>
      <c r="Z263" s="30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32"/>
      <c r="AM263" s="32"/>
      <c r="AN263" s="32"/>
      <c r="AO263" s="32"/>
      <c r="AP263" s="32"/>
      <c r="AQ263" s="32"/>
      <c r="AR263" s="32"/>
      <c r="AS263" s="32"/>
      <c r="AT263" s="32"/>
      <c r="AU263" s="500"/>
      <c r="AV263" s="500"/>
      <c r="AW263" s="35"/>
      <c r="AX263" s="35"/>
      <c r="AY263" s="35"/>
      <c r="AZ263" s="35"/>
      <c r="BA263" s="35"/>
      <c r="BB263" s="35"/>
      <c r="BC263" s="35"/>
      <c r="BD263" s="35"/>
      <c r="BE263" s="41"/>
    </row>
    <row r="264" spans="1:57" hidden="1" x14ac:dyDescent="0.35">
      <c r="A264" s="642"/>
      <c r="B264" s="112"/>
      <c r="C264" s="112"/>
      <c r="D264" s="113"/>
      <c r="E264" s="114"/>
      <c r="F264" s="115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24"/>
      <c r="V264" s="30"/>
      <c r="W264" s="30"/>
      <c r="X264" s="30"/>
      <c r="Y264" s="30"/>
      <c r="Z264" s="30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32"/>
      <c r="AM264" s="32"/>
      <c r="AN264" s="32"/>
      <c r="AO264" s="32"/>
      <c r="AP264" s="32"/>
      <c r="AQ264" s="32"/>
      <c r="AR264" s="32"/>
      <c r="AS264" s="32"/>
      <c r="AT264" s="32"/>
      <c r="AU264" s="500"/>
      <c r="AV264" s="500"/>
      <c r="AW264" s="35"/>
      <c r="AX264" s="35"/>
      <c r="AY264" s="35"/>
      <c r="AZ264" s="35"/>
      <c r="BA264" s="35"/>
      <c r="BB264" s="35"/>
      <c r="BC264" s="35"/>
      <c r="BD264" s="35"/>
      <c r="BE264" s="41"/>
    </row>
    <row r="265" spans="1:57" hidden="1" x14ac:dyDescent="0.35">
      <c r="A265" s="642"/>
      <c r="B265" s="112"/>
      <c r="C265" s="112"/>
      <c r="D265" s="113"/>
      <c r="E265" s="114"/>
      <c r="F265" s="115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24"/>
      <c r="V265" s="30"/>
      <c r="W265" s="30"/>
      <c r="X265" s="30"/>
      <c r="Y265" s="30"/>
      <c r="Z265" s="30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32"/>
      <c r="AM265" s="32"/>
      <c r="AN265" s="32"/>
      <c r="AO265" s="32"/>
      <c r="AP265" s="32"/>
      <c r="AQ265" s="32"/>
      <c r="AR265" s="32"/>
      <c r="AS265" s="32"/>
      <c r="AT265" s="32"/>
      <c r="AU265" s="500"/>
      <c r="AV265" s="500"/>
      <c r="AW265" s="35"/>
      <c r="AX265" s="35"/>
      <c r="AY265" s="35"/>
      <c r="AZ265" s="35"/>
      <c r="BA265" s="35"/>
      <c r="BB265" s="35"/>
      <c r="BC265" s="35"/>
      <c r="BD265" s="35"/>
      <c r="BE265" s="41"/>
    </row>
    <row r="266" spans="1:57" hidden="1" x14ac:dyDescent="0.35">
      <c r="A266" s="642"/>
      <c r="B266" s="112"/>
      <c r="C266" s="112"/>
      <c r="D266" s="113"/>
      <c r="E266" s="114"/>
      <c r="F266" s="115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24"/>
      <c r="V266" s="30"/>
      <c r="W266" s="30"/>
      <c r="X266" s="30"/>
      <c r="Y266" s="30"/>
      <c r="Z266" s="30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32"/>
      <c r="AM266" s="32"/>
      <c r="AN266" s="32"/>
      <c r="AO266" s="32"/>
      <c r="AP266" s="32"/>
      <c r="AQ266" s="32"/>
      <c r="AR266" s="32"/>
      <c r="AS266" s="32"/>
      <c r="AT266" s="32"/>
      <c r="AU266" s="500"/>
      <c r="AV266" s="500"/>
      <c r="AW266" s="35"/>
      <c r="AX266" s="35"/>
      <c r="AY266" s="35"/>
      <c r="AZ266" s="35"/>
      <c r="BA266" s="35"/>
      <c r="BB266" s="35"/>
      <c r="BC266" s="35"/>
      <c r="BD266" s="35"/>
      <c r="BE266" s="41"/>
    </row>
    <row r="267" spans="1:57" hidden="1" x14ac:dyDescent="0.35">
      <c r="A267" s="642"/>
      <c r="B267" s="112"/>
      <c r="C267" s="112"/>
      <c r="D267" s="113"/>
      <c r="E267" s="114"/>
      <c r="F267" s="115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24"/>
      <c r="V267" s="30"/>
      <c r="W267" s="30"/>
      <c r="X267" s="30"/>
      <c r="Y267" s="30"/>
      <c r="Z267" s="30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32"/>
      <c r="AM267" s="32"/>
      <c r="AN267" s="32"/>
      <c r="AO267" s="32"/>
      <c r="AP267" s="32"/>
      <c r="AQ267" s="32"/>
      <c r="AR267" s="32"/>
      <c r="AS267" s="32"/>
      <c r="AT267" s="32"/>
      <c r="AU267" s="500"/>
      <c r="AV267" s="500"/>
      <c r="AW267" s="35"/>
      <c r="AX267" s="35"/>
      <c r="AY267" s="35"/>
      <c r="AZ267" s="35"/>
      <c r="BA267" s="35"/>
      <c r="BB267" s="35"/>
      <c r="BC267" s="35"/>
      <c r="BD267" s="35"/>
      <c r="BE267" s="41"/>
    </row>
    <row r="268" spans="1:57" hidden="1" x14ac:dyDescent="0.35">
      <c r="A268" s="642"/>
      <c r="B268" s="112"/>
      <c r="C268" s="112"/>
      <c r="D268" s="113"/>
      <c r="E268" s="114"/>
      <c r="F268" s="115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24"/>
      <c r="V268" s="30"/>
      <c r="W268" s="30"/>
      <c r="X268" s="30"/>
      <c r="Y268" s="30"/>
      <c r="Z268" s="30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32"/>
      <c r="AM268" s="32"/>
      <c r="AN268" s="32"/>
      <c r="AO268" s="32"/>
      <c r="AP268" s="32"/>
      <c r="AQ268" s="32"/>
      <c r="AR268" s="32"/>
      <c r="AS268" s="32"/>
      <c r="AT268" s="32"/>
      <c r="AU268" s="500"/>
      <c r="AV268" s="500"/>
      <c r="AW268" s="35"/>
      <c r="AX268" s="35"/>
      <c r="AY268" s="35"/>
      <c r="AZ268" s="35"/>
      <c r="BA268" s="35"/>
      <c r="BB268" s="35"/>
      <c r="BC268" s="35"/>
      <c r="BD268" s="35"/>
      <c r="BE268" s="41"/>
    </row>
    <row r="269" spans="1:57" hidden="1" x14ac:dyDescent="0.35">
      <c r="A269" s="643"/>
      <c r="B269" s="112"/>
      <c r="C269" s="112"/>
      <c r="D269" s="113"/>
      <c r="E269" s="114"/>
      <c r="F269" s="115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24"/>
      <c r="V269" s="30"/>
      <c r="W269" s="30"/>
      <c r="X269" s="30"/>
      <c r="Y269" s="30"/>
      <c r="Z269" s="30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32"/>
      <c r="AM269" s="32"/>
      <c r="AN269" s="32"/>
      <c r="AO269" s="32"/>
      <c r="AP269" s="32"/>
      <c r="AQ269" s="32"/>
      <c r="AR269" s="32"/>
      <c r="AS269" s="32"/>
      <c r="AT269" s="32"/>
      <c r="AU269" s="500"/>
      <c r="AV269" s="500"/>
      <c r="AW269" s="35"/>
      <c r="AX269" s="35"/>
      <c r="AY269" s="35"/>
      <c r="AZ269" s="35"/>
      <c r="BA269" s="35"/>
      <c r="BB269" s="35"/>
      <c r="BC269" s="35"/>
      <c r="BD269" s="35"/>
      <c r="BE269" s="41"/>
    </row>
    <row r="270" spans="1:57" hidden="1" x14ac:dyDescent="0.35">
      <c r="A270" s="641"/>
      <c r="B270" s="112"/>
      <c r="C270" s="112"/>
      <c r="D270" s="113"/>
      <c r="E270" s="508"/>
      <c r="F270" s="509"/>
      <c r="G270" s="499"/>
      <c r="H270" s="499"/>
      <c r="I270" s="499"/>
      <c r="J270" s="499"/>
      <c r="K270" s="499"/>
      <c r="L270" s="499"/>
      <c r="M270" s="499"/>
      <c r="N270" s="499"/>
      <c r="O270" s="499"/>
      <c r="P270" s="499"/>
      <c r="Q270" s="499"/>
      <c r="R270" s="499"/>
      <c r="S270" s="499"/>
      <c r="T270" s="499"/>
      <c r="U270" s="510"/>
      <c r="V270" s="499"/>
      <c r="W270" s="499"/>
      <c r="X270" s="499"/>
      <c r="Y270" s="499"/>
      <c r="Z270" s="499"/>
      <c r="AA270" s="499"/>
      <c r="AB270" s="499"/>
      <c r="AC270" s="499"/>
      <c r="AD270" s="499"/>
      <c r="AE270" s="499"/>
      <c r="AF270" s="499"/>
      <c r="AG270" s="499"/>
      <c r="AH270" s="499"/>
      <c r="AI270" s="499"/>
      <c r="AJ270" s="499"/>
      <c r="AK270" s="499"/>
      <c r="AL270" s="499"/>
      <c r="AM270" s="499"/>
      <c r="AN270" s="499"/>
      <c r="AO270" s="499"/>
      <c r="AP270" s="499"/>
      <c r="AQ270" s="499"/>
      <c r="AR270" s="499"/>
      <c r="AS270" s="499"/>
      <c r="AT270" s="499"/>
      <c r="AU270" s="510"/>
      <c r="AV270" s="510"/>
      <c r="AW270" s="499"/>
      <c r="AX270" s="499"/>
      <c r="AY270" s="499"/>
      <c r="AZ270" s="499"/>
      <c r="BA270" s="499"/>
      <c r="BB270" s="499"/>
      <c r="BC270" s="499"/>
      <c r="BD270" s="499"/>
      <c r="BE270" s="41"/>
    </row>
    <row r="271" spans="1:57" hidden="1" x14ac:dyDescent="0.35">
      <c r="A271" s="642"/>
      <c r="B271" s="112"/>
      <c r="C271" s="112"/>
      <c r="D271" s="113"/>
      <c r="E271" s="508"/>
      <c r="F271" s="509"/>
      <c r="G271" s="499"/>
      <c r="H271" s="499"/>
      <c r="I271" s="499"/>
      <c r="J271" s="499"/>
      <c r="K271" s="499"/>
      <c r="L271" s="499"/>
      <c r="M271" s="499"/>
      <c r="N271" s="499"/>
      <c r="O271" s="499"/>
      <c r="P271" s="499"/>
      <c r="Q271" s="499"/>
      <c r="R271" s="499"/>
      <c r="S271" s="499"/>
      <c r="T271" s="499"/>
      <c r="U271" s="510"/>
      <c r="V271" s="499"/>
      <c r="W271" s="499"/>
      <c r="X271" s="499"/>
      <c r="Y271" s="499"/>
      <c r="Z271" s="499"/>
      <c r="AA271" s="499"/>
      <c r="AB271" s="499"/>
      <c r="AC271" s="499"/>
      <c r="AD271" s="499"/>
      <c r="AE271" s="499"/>
      <c r="AF271" s="499"/>
      <c r="AG271" s="499"/>
      <c r="AH271" s="499"/>
      <c r="AI271" s="499"/>
      <c r="AJ271" s="499"/>
      <c r="AK271" s="499"/>
      <c r="AL271" s="499"/>
      <c r="AM271" s="499"/>
      <c r="AN271" s="499"/>
      <c r="AO271" s="499"/>
      <c r="AP271" s="499"/>
      <c r="AQ271" s="499"/>
      <c r="AR271" s="499"/>
      <c r="AS271" s="499"/>
      <c r="AT271" s="499"/>
      <c r="AU271" s="510"/>
      <c r="AV271" s="510"/>
      <c r="AW271" s="499"/>
      <c r="AX271" s="499"/>
      <c r="AY271" s="499"/>
      <c r="AZ271" s="499"/>
      <c r="BA271" s="499"/>
      <c r="BB271" s="499"/>
      <c r="BC271" s="499"/>
      <c r="BD271" s="499"/>
      <c r="BE271" s="41"/>
    </row>
    <row r="272" spans="1:57" hidden="1" x14ac:dyDescent="0.35">
      <c r="A272" s="642"/>
      <c r="B272" s="112"/>
      <c r="C272" s="112"/>
      <c r="D272" s="113"/>
      <c r="E272" s="508"/>
      <c r="F272" s="509"/>
      <c r="G272" s="499"/>
      <c r="H272" s="499"/>
      <c r="I272" s="499"/>
      <c r="J272" s="499"/>
      <c r="K272" s="499"/>
      <c r="L272" s="499"/>
      <c r="M272" s="499"/>
      <c r="N272" s="499"/>
      <c r="O272" s="499"/>
      <c r="P272" s="499"/>
      <c r="Q272" s="499"/>
      <c r="R272" s="499"/>
      <c r="S272" s="499"/>
      <c r="T272" s="499"/>
      <c r="U272" s="510"/>
      <c r="V272" s="499"/>
      <c r="W272" s="499"/>
      <c r="X272" s="499"/>
      <c r="Y272" s="499"/>
      <c r="Z272" s="499"/>
      <c r="AA272" s="499"/>
      <c r="AB272" s="499"/>
      <c r="AC272" s="499"/>
      <c r="AD272" s="499"/>
      <c r="AE272" s="499"/>
      <c r="AF272" s="499"/>
      <c r="AG272" s="499"/>
      <c r="AH272" s="499"/>
      <c r="AI272" s="499"/>
      <c r="AJ272" s="499"/>
      <c r="AK272" s="499"/>
      <c r="AL272" s="499"/>
      <c r="AM272" s="499"/>
      <c r="AN272" s="499"/>
      <c r="AO272" s="499"/>
      <c r="AP272" s="499"/>
      <c r="AQ272" s="499"/>
      <c r="AR272" s="499"/>
      <c r="AS272" s="499"/>
      <c r="AT272" s="499"/>
      <c r="AU272" s="510"/>
      <c r="AV272" s="510"/>
      <c r="AW272" s="499"/>
      <c r="AX272" s="499"/>
      <c r="AY272" s="499"/>
      <c r="AZ272" s="499"/>
      <c r="BA272" s="499"/>
      <c r="BB272" s="499"/>
      <c r="BC272" s="499"/>
      <c r="BD272" s="499"/>
      <c r="BE272" s="41"/>
    </row>
    <row r="273" spans="1:57" hidden="1" x14ac:dyDescent="0.35">
      <c r="A273" s="642"/>
      <c r="B273" s="112"/>
      <c r="C273" s="112"/>
      <c r="D273" s="113"/>
      <c r="E273" s="508"/>
      <c r="F273" s="509"/>
      <c r="G273" s="499"/>
      <c r="H273" s="499"/>
      <c r="I273" s="499"/>
      <c r="J273" s="499"/>
      <c r="K273" s="499"/>
      <c r="L273" s="499"/>
      <c r="M273" s="499"/>
      <c r="N273" s="499"/>
      <c r="O273" s="499"/>
      <c r="P273" s="499"/>
      <c r="Q273" s="499"/>
      <c r="R273" s="499"/>
      <c r="S273" s="499"/>
      <c r="T273" s="499"/>
      <c r="U273" s="510"/>
      <c r="V273" s="499"/>
      <c r="W273" s="499"/>
      <c r="X273" s="499"/>
      <c r="Y273" s="499"/>
      <c r="Z273" s="499"/>
      <c r="AA273" s="499"/>
      <c r="AB273" s="499"/>
      <c r="AC273" s="499"/>
      <c r="AD273" s="499"/>
      <c r="AE273" s="499"/>
      <c r="AF273" s="499"/>
      <c r="AG273" s="499"/>
      <c r="AH273" s="499"/>
      <c r="AI273" s="499"/>
      <c r="AJ273" s="499"/>
      <c r="AK273" s="499"/>
      <c r="AL273" s="499"/>
      <c r="AM273" s="499"/>
      <c r="AN273" s="499"/>
      <c r="AO273" s="499"/>
      <c r="AP273" s="499"/>
      <c r="AQ273" s="499"/>
      <c r="AR273" s="499"/>
      <c r="AS273" s="499"/>
      <c r="AT273" s="499"/>
      <c r="AU273" s="510"/>
      <c r="AV273" s="510"/>
      <c r="AW273" s="499"/>
      <c r="AX273" s="499"/>
      <c r="AY273" s="499"/>
      <c r="AZ273" s="499"/>
      <c r="BA273" s="499"/>
      <c r="BB273" s="499"/>
      <c r="BC273" s="499"/>
      <c r="BD273" s="499"/>
      <c r="BE273" s="41"/>
    </row>
    <row r="274" spans="1:57" hidden="1" x14ac:dyDescent="0.35">
      <c r="A274" s="642"/>
      <c r="B274" s="112"/>
      <c r="C274" s="112"/>
      <c r="D274" s="113"/>
      <c r="E274" s="508"/>
      <c r="F274" s="509"/>
      <c r="G274" s="499"/>
      <c r="H274" s="499"/>
      <c r="I274" s="499"/>
      <c r="J274" s="499"/>
      <c r="K274" s="499"/>
      <c r="L274" s="499"/>
      <c r="M274" s="499"/>
      <c r="N274" s="499"/>
      <c r="O274" s="499"/>
      <c r="P274" s="499"/>
      <c r="Q274" s="499"/>
      <c r="R274" s="499"/>
      <c r="S274" s="499"/>
      <c r="T274" s="499"/>
      <c r="U274" s="510"/>
      <c r="V274" s="499"/>
      <c r="W274" s="499"/>
      <c r="X274" s="499"/>
      <c r="Y274" s="499"/>
      <c r="Z274" s="499"/>
      <c r="AA274" s="499"/>
      <c r="AB274" s="499"/>
      <c r="AC274" s="499"/>
      <c r="AD274" s="499"/>
      <c r="AE274" s="499"/>
      <c r="AF274" s="499"/>
      <c r="AG274" s="499"/>
      <c r="AH274" s="499"/>
      <c r="AI274" s="499"/>
      <c r="AJ274" s="499"/>
      <c r="AK274" s="499"/>
      <c r="AL274" s="499"/>
      <c r="AM274" s="499"/>
      <c r="AN274" s="499"/>
      <c r="AO274" s="499"/>
      <c r="AP274" s="499"/>
      <c r="AQ274" s="499"/>
      <c r="AR274" s="499"/>
      <c r="AS274" s="499"/>
      <c r="AT274" s="499"/>
      <c r="AU274" s="510"/>
      <c r="AV274" s="510"/>
      <c r="AW274" s="499"/>
      <c r="AX274" s="499"/>
      <c r="AY274" s="499"/>
      <c r="AZ274" s="499"/>
      <c r="BA274" s="499"/>
      <c r="BB274" s="499"/>
      <c r="BC274" s="499"/>
      <c r="BD274" s="499"/>
      <c r="BE274" s="41"/>
    </row>
    <row r="275" spans="1:57" hidden="1" x14ac:dyDescent="0.35">
      <c r="A275" s="642"/>
      <c r="B275" s="112"/>
      <c r="C275" s="112"/>
      <c r="D275" s="113"/>
      <c r="E275" s="508"/>
      <c r="F275" s="509"/>
      <c r="G275" s="499"/>
      <c r="H275" s="499"/>
      <c r="I275" s="499"/>
      <c r="J275" s="499"/>
      <c r="K275" s="499"/>
      <c r="L275" s="499"/>
      <c r="M275" s="499"/>
      <c r="N275" s="499"/>
      <c r="O275" s="499"/>
      <c r="P275" s="499"/>
      <c r="Q275" s="499"/>
      <c r="R275" s="499"/>
      <c r="S275" s="499"/>
      <c r="T275" s="499"/>
      <c r="U275" s="510"/>
      <c r="V275" s="499"/>
      <c r="W275" s="499"/>
      <c r="X275" s="499"/>
      <c r="Y275" s="499"/>
      <c r="Z275" s="499"/>
      <c r="AA275" s="499"/>
      <c r="AB275" s="499"/>
      <c r="AC275" s="499"/>
      <c r="AD275" s="499"/>
      <c r="AE275" s="499"/>
      <c r="AF275" s="499"/>
      <c r="AG275" s="499"/>
      <c r="AH275" s="499"/>
      <c r="AI275" s="499"/>
      <c r="AJ275" s="499"/>
      <c r="AK275" s="499"/>
      <c r="AL275" s="499"/>
      <c r="AM275" s="499"/>
      <c r="AN275" s="499"/>
      <c r="AO275" s="499"/>
      <c r="AP275" s="499"/>
      <c r="AQ275" s="499"/>
      <c r="AR275" s="499"/>
      <c r="AS275" s="499"/>
      <c r="AT275" s="499"/>
      <c r="AU275" s="510"/>
      <c r="AV275" s="510"/>
      <c r="AW275" s="499"/>
      <c r="AX275" s="499"/>
      <c r="AY275" s="499"/>
      <c r="AZ275" s="499"/>
      <c r="BA275" s="499"/>
      <c r="BB275" s="499"/>
      <c r="BC275" s="499"/>
      <c r="BD275" s="499"/>
      <c r="BE275" s="41"/>
    </row>
    <row r="276" spans="1:57" hidden="1" x14ac:dyDescent="0.35">
      <c r="A276" s="642"/>
      <c r="B276" s="112"/>
      <c r="C276" s="112"/>
      <c r="D276" s="113"/>
      <c r="E276" s="508"/>
      <c r="F276" s="509"/>
      <c r="G276" s="499"/>
      <c r="H276" s="499"/>
      <c r="I276" s="499"/>
      <c r="J276" s="499"/>
      <c r="K276" s="499"/>
      <c r="L276" s="499"/>
      <c r="M276" s="499"/>
      <c r="N276" s="499"/>
      <c r="O276" s="499"/>
      <c r="P276" s="499"/>
      <c r="Q276" s="499"/>
      <c r="R276" s="499"/>
      <c r="S276" s="499"/>
      <c r="T276" s="499"/>
      <c r="U276" s="510"/>
      <c r="V276" s="499"/>
      <c r="W276" s="499"/>
      <c r="X276" s="499"/>
      <c r="Y276" s="499"/>
      <c r="Z276" s="499"/>
      <c r="AA276" s="499"/>
      <c r="AB276" s="499"/>
      <c r="AC276" s="499"/>
      <c r="AD276" s="499"/>
      <c r="AE276" s="499"/>
      <c r="AF276" s="499"/>
      <c r="AG276" s="499"/>
      <c r="AH276" s="499"/>
      <c r="AI276" s="499"/>
      <c r="AJ276" s="499"/>
      <c r="AK276" s="499"/>
      <c r="AL276" s="499"/>
      <c r="AM276" s="499"/>
      <c r="AN276" s="499"/>
      <c r="AO276" s="499"/>
      <c r="AP276" s="499"/>
      <c r="AQ276" s="499"/>
      <c r="AR276" s="499"/>
      <c r="AS276" s="499"/>
      <c r="AT276" s="499"/>
      <c r="AU276" s="510"/>
      <c r="AV276" s="510"/>
      <c r="AW276" s="499"/>
      <c r="AX276" s="499"/>
      <c r="AY276" s="499"/>
      <c r="AZ276" s="499"/>
      <c r="BA276" s="499"/>
      <c r="BB276" s="499"/>
      <c r="BC276" s="499"/>
      <c r="BD276" s="499"/>
      <c r="BE276" s="41"/>
    </row>
    <row r="277" spans="1:57" hidden="1" x14ac:dyDescent="0.35">
      <c r="A277" s="642"/>
      <c r="B277" s="112"/>
      <c r="C277" s="112"/>
      <c r="D277" s="113"/>
      <c r="E277" s="508"/>
      <c r="F277" s="509"/>
      <c r="G277" s="499"/>
      <c r="H277" s="499"/>
      <c r="I277" s="499"/>
      <c r="J277" s="499"/>
      <c r="K277" s="499"/>
      <c r="L277" s="499"/>
      <c r="M277" s="499"/>
      <c r="N277" s="499"/>
      <c r="O277" s="499"/>
      <c r="P277" s="499"/>
      <c r="Q277" s="499"/>
      <c r="R277" s="499"/>
      <c r="S277" s="499"/>
      <c r="T277" s="499"/>
      <c r="U277" s="510"/>
      <c r="V277" s="499"/>
      <c r="W277" s="499"/>
      <c r="X277" s="499"/>
      <c r="Y277" s="499"/>
      <c r="Z277" s="499"/>
      <c r="AA277" s="499"/>
      <c r="AB277" s="499"/>
      <c r="AC277" s="499"/>
      <c r="AD277" s="499"/>
      <c r="AE277" s="499"/>
      <c r="AF277" s="499"/>
      <c r="AG277" s="499"/>
      <c r="AH277" s="499"/>
      <c r="AI277" s="499"/>
      <c r="AJ277" s="499"/>
      <c r="AK277" s="499"/>
      <c r="AL277" s="499"/>
      <c r="AM277" s="499"/>
      <c r="AN277" s="499"/>
      <c r="AO277" s="499"/>
      <c r="AP277" s="499"/>
      <c r="AQ277" s="499"/>
      <c r="AR277" s="499"/>
      <c r="AS277" s="499"/>
      <c r="AT277" s="499"/>
      <c r="AU277" s="510"/>
      <c r="AV277" s="510"/>
      <c r="AW277" s="499"/>
      <c r="AX277" s="499"/>
      <c r="AY277" s="499"/>
      <c r="AZ277" s="499"/>
      <c r="BA277" s="499"/>
      <c r="BB277" s="499"/>
      <c r="BC277" s="499"/>
      <c r="BD277" s="499"/>
      <c r="BE277" s="41"/>
    </row>
    <row r="278" spans="1:57" hidden="1" x14ac:dyDescent="0.35">
      <c r="A278" s="642"/>
      <c r="B278" s="112"/>
      <c r="C278" s="112"/>
      <c r="D278" s="113"/>
      <c r="E278" s="508"/>
      <c r="F278" s="509"/>
      <c r="G278" s="499"/>
      <c r="H278" s="499"/>
      <c r="I278" s="499"/>
      <c r="J278" s="499"/>
      <c r="K278" s="499"/>
      <c r="L278" s="499"/>
      <c r="M278" s="499"/>
      <c r="N278" s="499"/>
      <c r="O278" s="499"/>
      <c r="P278" s="499"/>
      <c r="Q278" s="499"/>
      <c r="R278" s="499"/>
      <c r="S278" s="499"/>
      <c r="T278" s="499"/>
      <c r="U278" s="510"/>
      <c r="V278" s="499"/>
      <c r="W278" s="499"/>
      <c r="X278" s="499"/>
      <c r="Y278" s="499"/>
      <c r="Z278" s="499"/>
      <c r="AA278" s="499"/>
      <c r="AB278" s="499"/>
      <c r="AC278" s="499"/>
      <c r="AD278" s="499"/>
      <c r="AE278" s="499"/>
      <c r="AF278" s="499"/>
      <c r="AG278" s="499"/>
      <c r="AH278" s="499"/>
      <c r="AI278" s="499"/>
      <c r="AJ278" s="499"/>
      <c r="AK278" s="499"/>
      <c r="AL278" s="499"/>
      <c r="AM278" s="499"/>
      <c r="AN278" s="499"/>
      <c r="AO278" s="499"/>
      <c r="AP278" s="499"/>
      <c r="AQ278" s="499"/>
      <c r="AR278" s="499"/>
      <c r="AS278" s="499"/>
      <c r="AT278" s="499"/>
      <c r="AU278" s="510"/>
      <c r="AV278" s="510"/>
      <c r="AW278" s="499"/>
      <c r="AX278" s="499"/>
      <c r="AY278" s="499"/>
      <c r="AZ278" s="499"/>
      <c r="BA278" s="499"/>
      <c r="BB278" s="499"/>
      <c r="BC278" s="499"/>
      <c r="BD278" s="499"/>
      <c r="BE278" s="41"/>
    </row>
    <row r="279" spans="1:57" hidden="1" x14ac:dyDescent="0.35">
      <c r="A279" s="643"/>
      <c r="B279" s="112"/>
      <c r="C279" s="112"/>
      <c r="D279" s="113"/>
      <c r="E279" s="508"/>
      <c r="F279" s="509"/>
      <c r="G279" s="499"/>
      <c r="H279" s="499"/>
      <c r="I279" s="499"/>
      <c r="J279" s="499"/>
      <c r="K279" s="499"/>
      <c r="L279" s="499"/>
      <c r="M279" s="499"/>
      <c r="N279" s="499"/>
      <c r="O279" s="499"/>
      <c r="P279" s="499"/>
      <c r="Q279" s="499"/>
      <c r="R279" s="499"/>
      <c r="S279" s="499"/>
      <c r="T279" s="499"/>
      <c r="U279" s="510"/>
      <c r="V279" s="499"/>
      <c r="W279" s="499"/>
      <c r="X279" s="499"/>
      <c r="Y279" s="499"/>
      <c r="Z279" s="499"/>
      <c r="AA279" s="499"/>
      <c r="AB279" s="499"/>
      <c r="AC279" s="499"/>
      <c r="AD279" s="499"/>
      <c r="AE279" s="499"/>
      <c r="AF279" s="499"/>
      <c r="AG279" s="499"/>
      <c r="AH279" s="499"/>
      <c r="AI279" s="499"/>
      <c r="AJ279" s="499"/>
      <c r="AK279" s="499"/>
      <c r="AL279" s="499"/>
      <c r="AM279" s="499"/>
      <c r="AN279" s="499"/>
      <c r="AO279" s="499"/>
      <c r="AP279" s="499"/>
      <c r="AQ279" s="499"/>
      <c r="AR279" s="499"/>
      <c r="AS279" s="499"/>
      <c r="AT279" s="499"/>
      <c r="AU279" s="510"/>
      <c r="AV279" s="510"/>
      <c r="AW279" s="499"/>
      <c r="AX279" s="499"/>
      <c r="AY279" s="499"/>
      <c r="AZ279" s="499"/>
      <c r="BA279" s="499"/>
      <c r="BB279" s="499"/>
      <c r="BC279" s="499"/>
      <c r="BD279" s="499"/>
      <c r="BE279" s="41"/>
    </row>
    <row r="280" spans="1:57" ht="15" hidden="1" customHeight="1" x14ac:dyDescent="0.35">
      <c r="A280" s="641"/>
      <c r="B280" s="112"/>
      <c r="C280" s="112"/>
      <c r="D280" s="113"/>
      <c r="E280" s="114"/>
      <c r="F280" s="115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24"/>
      <c r="V280" s="30"/>
      <c r="W280" s="30"/>
      <c r="X280" s="30"/>
      <c r="Y280" s="30"/>
      <c r="Z280" s="30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32"/>
      <c r="AM280" s="32"/>
      <c r="AN280" s="32"/>
      <c r="AO280" s="32"/>
      <c r="AP280" s="32"/>
      <c r="AQ280" s="32"/>
      <c r="AR280" s="32"/>
      <c r="AS280" s="32"/>
      <c r="AT280" s="32"/>
      <c r="AU280" s="500"/>
      <c r="AV280" s="500"/>
      <c r="AW280" s="35"/>
      <c r="AX280" s="35"/>
      <c r="AY280" s="35"/>
      <c r="AZ280" s="35"/>
      <c r="BA280" s="35"/>
      <c r="BB280" s="35"/>
      <c r="BC280" s="35"/>
      <c r="BD280" s="35"/>
      <c r="BE280" s="41"/>
    </row>
    <row r="281" spans="1:57" ht="15" hidden="1" customHeight="1" x14ac:dyDescent="0.35">
      <c r="A281" s="642"/>
      <c r="B281" s="112"/>
      <c r="C281" s="112"/>
      <c r="D281" s="113"/>
      <c r="E281" s="114"/>
      <c r="F281" s="115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24"/>
      <c r="V281" s="30"/>
      <c r="W281" s="30"/>
      <c r="X281" s="30"/>
      <c r="Y281" s="30"/>
      <c r="Z281" s="30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32"/>
      <c r="AM281" s="32"/>
      <c r="AN281" s="32"/>
      <c r="AO281" s="32"/>
      <c r="AP281" s="32"/>
      <c r="AQ281" s="32"/>
      <c r="AR281" s="32"/>
      <c r="AS281" s="32"/>
      <c r="AT281" s="32"/>
      <c r="AU281" s="500"/>
      <c r="AV281" s="500"/>
      <c r="AW281" s="35"/>
      <c r="AX281" s="35"/>
      <c r="AY281" s="35"/>
      <c r="AZ281" s="35"/>
      <c r="BA281" s="35"/>
      <c r="BB281" s="35"/>
      <c r="BC281" s="35"/>
      <c r="BD281" s="35"/>
      <c r="BE281" s="41"/>
    </row>
    <row r="282" spans="1:57" ht="15" hidden="1" customHeight="1" x14ac:dyDescent="0.35">
      <c r="A282" s="642"/>
      <c r="B282" s="112"/>
      <c r="C282" s="112"/>
      <c r="D282" s="113"/>
      <c r="E282" s="114"/>
      <c r="F282" s="115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32"/>
      <c r="AM282" s="32"/>
      <c r="AN282" s="32"/>
      <c r="AO282" s="32"/>
      <c r="AP282" s="32"/>
      <c r="AQ282" s="32"/>
      <c r="AR282" s="32"/>
      <c r="AS282" s="32"/>
      <c r="AT282" s="32"/>
      <c r="AU282" s="500"/>
      <c r="AV282" s="500"/>
      <c r="AW282" s="35"/>
      <c r="AX282" s="35"/>
      <c r="AY282" s="35"/>
      <c r="AZ282" s="35"/>
      <c r="BA282" s="35"/>
      <c r="BB282" s="35"/>
      <c r="BC282" s="35"/>
      <c r="BD282" s="35"/>
      <c r="BE282" s="41"/>
    </row>
    <row r="283" spans="1:57" ht="15" hidden="1" customHeight="1" x14ac:dyDescent="0.35">
      <c r="A283" s="642"/>
      <c r="B283" s="112"/>
      <c r="C283" s="112"/>
      <c r="D283" s="113"/>
      <c r="E283" s="114"/>
      <c r="F283" s="115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32"/>
      <c r="AM283" s="32"/>
      <c r="AN283" s="32"/>
      <c r="AO283" s="32"/>
      <c r="AP283" s="32"/>
      <c r="AQ283" s="32"/>
      <c r="AR283" s="32"/>
      <c r="AS283" s="32"/>
      <c r="AT283" s="32"/>
      <c r="AU283" s="500"/>
      <c r="AV283" s="500"/>
      <c r="AW283" s="35"/>
      <c r="AX283" s="35"/>
      <c r="AY283" s="35"/>
      <c r="AZ283" s="35"/>
      <c r="BA283" s="35"/>
      <c r="BB283" s="35"/>
      <c r="BC283" s="35"/>
      <c r="BD283" s="35"/>
      <c r="BE283" s="41"/>
    </row>
    <row r="284" spans="1:57" ht="15" hidden="1" customHeight="1" x14ac:dyDescent="0.35">
      <c r="A284" s="642"/>
      <c r="B284" s="112"/>
      <c r="C284" s="112"/>
      <c r="D284" s="113"/>
      <c r="E284" s="114"/>
      <c r="F284" s="115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32"/>
      <c r="AM284" s="32"/>
      <c r="AN284" s="32"/>
      <c r="AO284" s="32"/>
      <c r="AP284" s="32"/>
      <c r="AQ284" s="32"/>
      <c r="AR284" s="32"/>
      <c r="AS284" s="32"/>
      <c r="AT284" s="32"/>
      <c r="AU284" s="500"/>
      <c r="AV284" s="500"/>
      <c r="AW284" s="35"/>
      <c r="AX284" s="35"/>
      <c r="AY284" s="35"/>
      <c r="AZ284" s="35"/>
      <c r="BA284" s="35"/>
      <c r="BB284" s="35"/>
      <c r="BC284" s="35"/>
      <c r="BD284" s="35"/>
      <c r="BE284" s="41"/>
    </row>
    <row r="285" spans="1:57" ht="15" hidden="1" customHeight="1" x14ac:dyDescent="0.35">
      <c r="A285" s="642"/>
      <c r="B285" s="112"/>
      <c r="C285" s="112"/>
      <c r="D285" s="113"/>
      <c r="E285" s="114"/>
      <c r="F285" s="115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32"/>
      <c r="AM285" s="32"/>
      <c r="AN285" s="32"/>
      <c r="AO285" s="32"/>
      <c r="AP285" s="32"/>
      <c r="AQ285" s="32"/>
      <c r="AR285" s="32"/>
      <c r="AS285" s="32"/>
      <c r="AT285" s="32"/>
      <c r="AU285" s="500"/>
      <c r="AV285" s="500"/>
      <c r="AW285" s="35"/>
      <c r="AX285" s="35"/>
      <c r="AY285" s="35"/>
      <c r="AZ285" s="35"/>
      <c r="BA285" s="35"/>
      <c r="BB285" s="35"/>
      <c r="BC285" s="35"/>
      <c r="BD285" s="35"/>
      <c r="BE285" s="41"/>
    </row>
    <row r="286" spans="1:57" ht="15" hidden="1" customHeight="1" x14ac:dyDescent="0.35">
      <c r="A286" s="642"/>
      <c r="B286" s="112"/>
      <c r="C286" s="112"/>
      <c r="D286" s="113"/>
      <c r="E286" s="114"/>
      <c r="F286" s="115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32"/>
      <c r="AM286" s="32"/>
      <c r="AN286" s="32"/>
      <c r="AO286" s="32"/>
      <c r="AP286" s="32"/>
      <c r="AQ286" s="32"/>
      <c r="AR286" s="32"/>
      <c r="AS286" s="32"/>
      <c r="AT286" s="32"/>
      <c r="AU286" s="500"/>
      <c r="AV286" s="500"/>
      <c r="AW286" s="35"/>
      <c r="AX286" s="35"/>
      <c r="AY286" s="35"/>
      <c r="AZ286" s="35"/>
      <c r="BA286" s="35"/>
      <c r="BB286" s="35"/>
      <c r="BC286" s="35"/>
      <c r="BD286" s="35"/>
      <c r="BE286" s="41"/>
    </row>
    <row r="287" spans="1:57" ht="15" hidden="1" customHeight="1" x14ac:dyDescent="0.35">
      <c r="A287" s="642"/>
      <c r="B287" s="112"/>
      <c r="C287" s="112"/>
      <c r="D287" s="113"/>
      <c r="E287" s="114"/>
      <c r="F287" s="115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32"/>
      <c r="AM287" s="32"/>
      <c r="AN287" s="32"/>
      <c r="AO287" s="32"/>
      <c r="AP287" s="32"/>
      <c r="AQ287" s="32"/>
      <c r="AR287" s="32"/>
      <c r="AS287" s="32"/>
      <c r="AT287" s="32"/>
      <c r="AU287" s="500"/>
      <c r="AV287" s="500"/>
      <c r="AW287" s="35"/>
      <c r="AX287" s="35"/>
      <c r="AY287" s="35"/>
      <c r="AZ287" s="35"/>
      <c r="BA287" s="35"/>
      <c r="BB287" s="35"/>
      <c r="BC287" s="35"/>
      <c r="BD287" s="35"/>
      <c r="BE287" s="41"/>
    </row>
    <row r="288" spans="1:57" ht="15" hidden="1" customHeight="1" x14ac:dyDescent="0.35">
      <c r="A288" s="642"/>
      <c r="B288" s="112"/>
      <c r="C288" s="112"/>
      <c r="D288" s="113"/>
      <c r="E288" s="114"/>
      <c r="F288" s="115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32"/>
      <c r="AM288" s="32"/>
      <c r="AN288" s="32"/>
      <c r="AO288" s="32"/>
      <c r="AP288" s="32"/>
      <c r="AQ288" s="32"/>
      <c r="AR288" s="32"/>
      <c r="AS288" s="32"/>
      <c r="AT288" s="32"/>
      <c r="AU288" s="500"/>
      <c r="AV288" s="500"/>
      <c r="AW288" s="35"/>
      <c r="AX288" s="35"/>
      <c r="AY288" s="35"/>
      <c r="AZ288" s="35"/>
      <c r="BA288" s="35"/>
      <c r="BB288" s="35"/>
      <c r="BC288" s="35"/>
      <c r="BD288" s="35"/>
      <c r="BE288" s="41"/>
    </row>
    <row r="289" spans="1:58" ht="15" hidden="1" customHeight="1" x14ac:dyDescent="0.35">
      <c r="A289" s="643"/>
      <c r="B289" s="112"/>
      <c r="C289" s="112"/>
      <c r="D289" s="113"/>
      <c r="E289" s="114"/>
      <c r="F289" s="115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32"/>
      <c r="AM289" s="32"/>
      <c r="AN289" s="32"/>
      <c r="AO289" s="32"/>
      <c r="AP289" s="32"/>
      <c r="AQ289" s="32"/>
      <c r="AR289" s="32"/>
      <c r="AS289" s="32"/>
      <c r="AT289" s="32"/>
      <c r="AU289" s="500"/>
      <c r="AV289" s="500"/>
      <c r="AW289" s="35"/>
      <c r="AX289" s="35"/>
      <c r="AY289" s="35"/>
      <c r="AZ289" s="35"/>
      <c r="BA289" s="35"/>
      <c r="BB289" s="35"/>
      <c r="BC289" s="35"/>
      <c r="BD289" s="35"/>
      <c r="BE289" s="41"/>
    </row>
    <row r="290" spans="1:58" s="26" customFormat="1" x14ac:dyDescent="0.35">
      <c r="B290" s="644" t="s">
        <v>6</v>
      </c>
      <c r="C290" s="644"/>
      <c r="D290" s="644"/>
      <c r="E290" s="644"/>
      <c r="F290" s="644"/>
      <c r="G290" s="25">
        <v>1</v>
      </c>
      <c r="H290" s="25">
        <v>2</v>
      </c>
      <c r="I290" s="25">
        <v>3</v>
      </c>
      <c r="J290" s="25">
        <v>4</v>
      </c>
      <c r="K290" s="25">
        <v>5</v>
      </c>
      <c r="L290" s="25">
        <v>6</v>
      </c>
      <c r="M290" s="25">
        <v>7</v>
      </c>
      <c r="N290" s="25">
        <v>8</v>
      </c>
      <c r="O290" s="25">
        <v>9</v>
      </c>
      <c r="P290" s="25">
        <v>10</v>
      </c>
      <c r="Q290" s="25">
        <v>11</v>
      </c>
      <c r="R290" s="25">
        <v>12</v>
      </c>
      <c r="S290" s="25">
        <v>13</v>
      </c>
      <c r="T290" s="25">
        <v>14</v>
      </c>
      <c r="U290" s="25">
        <v>15</v>
      </c>
      <c r="V290" s="25">
        <v>16</v>
      </c>
      <c r="W290" s="25">
        <v>17</v>
      </c>
      <c r="X290" s="25">
        <v>18</v>
      </c>
      <c r="Y290" s="25">
        <v>19</v>
      </c>
      <c r="Z290" s="25">
        <v>20</v>
      </c>
      <c r="AA290" s="25">
        <v>21</v>
      </c>
      <c r="AB290" s="25">
        <v>22</v>
      </c>
      <c r="AC290" s="25">
        <v>23</v>
      </c>
      <c r="AD290" s="25">
        <v>24</v>
      </c>
      <c r="AE290" s="25">
        <v>25</v>
      </c>
      <c r="AF290" s="25">
        <v>26</v>
      </c>
      <c r="AG290" s="25">
        <v>27</v>
      </c>
      <c r="AH290" s="25">
        <v>28</v>
      </c>
      <c r="AI290" s="25">
        <v>29</v>
      </c>
      <c r="AJ290" s="25">
        <v>30</v>
      </c>
      <c r="AK290" s="25">
        <v>31</v>
      </c>
      <c r="AL290" s="25">
        <v>32</v>
      </c>
      <c r="AM290" s="25">
        <v>33</v>
      </c>
      <c r="AN290" s="25">
        <v>34</v>
      </c>
      <c r="AO290" s="25">
        <v>35</v>
      </c>
      <c r="AP290" s="25">
        <v>36</v>
      </c>
      <c r="AQ290" s="25">
        <v>37</v>
      </c>
      <c r="AR290" s="25">
        <v>38</v>
      </c>
      <c r="AS290" s="25">
        <v>39</v>
      </c>
      <c r="AT290" s="25">
        <v>40</v>
      </c>
      <c r="AU290" s="25">
        <v>41</v>
      </c>
      <c r="AV290" s="25">
        <v>42</v>
      </c>
      <c r="AW290" s="25">
        <v>43</v>
      </c>
      <c r="AX290" s="25">
        <v>44</v>
      </c>
      <c r="AY290" s="25">
        <v>45</v>
      </c>
      <c r="AZ290" s="25">
        <v>46</v>
      </c>
      <c r="BA290" s="25">
        <v>47</v>
      </c>
      <c r="BB290" s="25">
        <v>48</v>
      </c>
      <c r="BC290" s="25">
        <v>49</v>
      </c>
      <c r="BD290" s="25">
        <v>50</v>
      </c>
      <c r="BE290" s="42"/>
      <c r="BF290" s="120"/>
    </row>
    <row r="291" spans="1:58" s="36" customFormat="1" x14ac:dyDescent="0.35">
      <c r="B291" s="648" t="s">
        <v>20</v>
      </c>
      <c r="C291" s="648"/>
      <c r="D291" s="648"/>
      <c r="E291" s="648"/>
      <c r="F291" s="648"/>
      <c r="G291" s="33">
        <f>SUM(G10:G289)</f>
        <v>0</v>
      </c>
      <c r="H291" s="33">
        <f>SUM(H10:H289)</f>
        <v>0</v>
      </c>
      <c r="I291" s="33">
        <f>SUM(I10:I289)</f>
        <v>0</v>
      </c>
      <c r="J291" s="33">
        <f>SUM(J10:J289)</f>
        <v>0</v>
      </c>
      <c r="K291" s="33">
        <f>SUM(K10:K289)</f>
        <v>0</v>
      </c>
      <c r="L291" s="33">
        <f>SUM(L10:L289)</f>
        <v>0</v>
      </c>
      <c r="M291" s="33">
        <f>SUM(M10:M289)</f>
        <v>0</v>
      </c>
      <c r="N291" s="33">
        <f>SUM(N10:N289)</f>
        <v>0</v>
      </c>
      <c r="O291" s="33">
        <f>SUM(O10:O289)</f>
        <v>0</v>
      </c>
      <c r="P291" s="33">
        <f>SUM(P10:P289)</f>
        <v>0</v>
      </c>
      <c r="Q291" s="33">
        <f>SUM(Q10:Q289)</f>
        <v>0</v>
      </c>
      <c r="R291" s="33">
        <f>SUM(R10:R289)</f>
        <v>0</v>
      </c>
      <c r="S291" s="33">
        <f>SUM(S10:S289)</f>
        <v>0</v>
      </c>
      <c r="T291" s="33">
        <f>SUM(T10:T289)</f>
        <v>0</v>
      </c>
      <c r="U291" s="33">
        <f>SUM(U10:U289)</f>
        <v>0</v>
      </c>
      <c r="V291" s="33">
        <f>SUM(V10:V289)</f>
        <v>0</v>
      </c>
      <c r="W291" s="33">
        <f>SUM(W10:W289)</f>
        <v>0</v>
      </c>
      <c r="X291" s="33">
        <f>SUM(X10:X289)</f>
        <v>0</v>
      </c>
      <c r="Y291" s="33">
        <f>SUM(Y10:Y289)</f>
        <v>0</v>
      </c>
      <c r="Z291" s="33">
        <f>SUM(Z10:Z289)</f>
        <v>0</v>
      </c>
      <c r="AA291" s="33">
        <f>SUM(AA10:AA289)</f>
        <v>0</v>
      </c>
      <c r="AB291" s="33">
        <f>SUM(AB10:AB289)</f>
        <v>0</v>
      </c>
      <c r="AC291" s="33">
        <f>SUM(AC10:AC289)</f>
        <v>0</v>
      </c>
      <c r="AD291" s="33">
        <f>SUM(AD10:AD289)</f>
        <v>0</v>
      </c>
      <c r="AE291" s="33">
        <f>SUM(AE10:AE289)</f>
        <v>0</v>
      </c>
      <c r="AF291" s="33">
        <f>SUM(AF10:AF289)</f>
        <v>0</v>
      </c>
      <c r="AG291" s="33">
        <f>SUM(AG10:AG289)</f>
        <v>0</v>
      </c>
      <c r="AH291" s="33">
        <f>SUM(AH10:AH289)</f>
        <v>0</v>
      </c>
      <c r="AI291" s="33">
        <f>SUM(AI10:AI289)</f>
        <v>0</v>
      </c>
      <c r="AJ291" s="33">
        <f>SUM(AJ10:AJ289)</f>
        <v>0</v>
      </c>
      <c r="AK291" s="33">
        <f>SUM(AK10:AK289)</f>
        <v>0</v>
      </c>
      <c r="AL291" s="33">
        <f>SUM(AL10:AL289)</f>
        <v>0</v>
      </c>
      <c r="AM291" s="33">
        <f>SUM(AM10:AM289)</f>
        <v>0</v>
      </c>
      <c r="AN291" s="33">
        <f>SUM(AN10:AN289)</f>
        <v>0</v>
      </c>
      <c r="AO291" s="33">
        <f>SUM(AO10:AO289)</f>
        <v>0</v>
      </c>
      <c r="AP291" s="33">
        <f>SUM(AP10:AP289)</f>
        <v>0</v>
      </c>
      <c r="AQ291" s="33">
        <f>SUM(AQ10:AQ289)</f>
        <v>0</v>
      </c>
      <c r="AR291" s="33">
        <f>SUM(AR10:AR289)</f>
        <v>0</v>
      </c>
      <c r="AS291" s="33">
        <f>SUM(AS10:AS289)</f>
        <v>0</v>
      </c>
      <c r="AT291" s="33">
        <f>SUM(AT10:AT289)</f>
        <v>0</v>
      </c>
      <c r="AU291" s="33">
        <f>SUM(AU10:AU289)</f>
        <v>0</v>
      </c>
      <c r="AV291" s="33">
        <f>SUM(AV10:AV289)</f>
        <v>0</v>
      </c>
      <c r="AW291" s="33">
        <f>SUM(AW10:AW289)</f>
        <v>0</v>
      </c>
      <c r="AX291" s="33">
        <f>SUM(AX10:AX289)</f>
        <v>0</v>
      </c>
      <c r="AY291" s="33">
        <f>SUM(AY10:AY289)</f>
        <v>0</v>
      </c>
      <c r="AZ291" s="33">
        <f>SUM(AZ10:AZ289)</f>
        <v>0</v>
      </c>
      <c r="BA291" s="33">
        <f>SUM(BA10:BA289)</f>
        <v>0</v>
      </c>
      <c r="BB291" s="33">
        <f>SUM(BB10:BB289)</f>
        <v>0</v>
      </c>
      <c r="BC291" s="33">
        <f>SUM(BC10:BC289)</f>
        <v>0</v>
      </c>
      <c r="BD291" s="33">
        <f>SUM(BD10:BD289)</f>
        <v>0</v>
      </c>
      <c r="BE291" s="43">
        <f>SUM(G291:BD291)</f>
        <v>0</v>
      </c>
      <c r="BF291" s="120"/>
    </row>
    <row r="292" spans="1:58" s="38" customFormat="1" x14ac:dyDescent="0.35">
      <c r="B292" s="649" t="s">
        <v>90</v>
      </c>
      <c r="C292" s="649"/>
      <c r="D292" s="649"/>
      <c r="E292" s="649"/>
      <c r="F292" s="649"/>
      <c r="G292" s="37" t="e">
        <f>G291/$BE$291</f>
        <v>#DIV/0!</v>
      </c>
      <c r="H292" s="37" t="e">
        <f t="shared" ref="H292:BD292" si="2">H291/$BE$291</f>
        <v>#DIV/0!</v>
      </c>
      <c r="I292" s="37" t="e">
        <f t="shared" si="2"/>
        <v>#DIV/0!</v>
      </c>
      <c r="J292" s="37" t="e">
        <f t="shared" si="2"/>
        <v>#DIV/0!</v>
      </c>
      <c r="K292" s="37" t="e">
        <f t="shared" si="2"/>
        <v>#DIV/0!</v>
      </c>
      <c r="L292" s="37" t="e">
        <f t="shared" si="2"/>
        <v>#DIV/0!</v>
      </c>
      <c r="M292" s="37" t="e">
        <f t="shared" si="2"/>
        <v>#DIV/0!</v>
      </c>
      <c r="N292" s="37" t="e">
        <f t="shared" si="2"/>
        <v>#DIV/0!</v>
      </c>
      <c r="O292" s="37" t="e">
        <f t="shared" si="2"/>
        <v>#DIV/0!</v>
      </c>
      <c r="P292" s="37" t="e">
        <f t="shared" si="2"/>
        <v>#DIV/0!</v>
      </c>
      <c r="Q292" s="37" t="e">
        <f t="shared" si="2"/>
        <v>#DIV/0!</v>
      </c>
      <c r="R292" s="37" t="e">
        <f t="shared" si="2"/>
        <v>#DIV/0!</v>
      </c>
      <c r="S292" s="37" t="e">
        <f t="shared" si="2"/>
        <v>#DIV/0!</v>
      </c>
      <c r="T292" s="37" t="e">
        <f t="shared" si="2"/>
        <v>#DIV/0!</v>
      </c>
      <c r="U292" s="37" t="e">
        <f t="shared" si="2"/>
        <v>#DIV/0!</v>
      </c>
      <c r="V292" s="37" t="e">
        <f t="shared" si="2"/>
        <v>#DIV/0!</v>
      </c>
      <c r="W292" s="37" t="e">
        <f t="shared" si="2"/>
        <v>#DIV/0!</v>
      </c>
      <c r="X292" s="37" t="e">
        <f t="shared" si="2"/>
        <v>#DIV/0!</v>
      </c>
      <c r="Y292" s="37" t="e">
        <f t="shared" si="2"/>
        <v>#DIV/0!</v>
      </c>
      <c r="Z292" s="37" t="e">
        <f t="shared" si="2"/>
        <v>#DIV/0!</v>
      </c>
      <c r="AA292" s="37" t="e">
        <f t="shared" si="2"/>
        <v>#DIV/0!</v>
      </c>
      <c r="AB292" s="37" t="e">
        <f t="shared" si="2"/>
        <v>#DIV/0!</v>
      </c>
      <c r="AC292" s="37" t="e">
        <f t="shared" si="2"/>
        <v>#DIV/0!</v>
      </c>
      <c r="AD292" s="37" t="e">
        <f t="shared" si="2"/>
        <v>#DIV/0!</v>
      </c>
      <c r="AE292" s="37" t="e">
        <f t="shared" si="2"/>
        <v>#DIV/0!</v>
      </c>
      <c r="AF292" s="37" t="e">
        <f t="shared" si="2"/>
        <v>#DIV/0!</v>
      </c>
      <c r="AG292" s="37" t="e">
        <f t="shared" si="2"/>
        <v>#DIV/0!</v>
      </c>
      <c r="AH292" s="37" t="e">
        <f t="shared" si="2"/>
        <v>#DIV/0!</v>
      </c>
      <c r="AI292" s="37" t="e">
        <f t="shared" si="2"/>
        <v>#DIV/0!</v>
      </c>
      <c r="AJ292" s="37" t="e">
        <f t="shared" si="2"/>
        <v>#DIV/0!</v>
      </c>
      <c r="AK292" s="37" t="e">
        <f t="shared" si="2"/>
        <v>#DIV/0!</v>
      </c>
      <c r="AL292" s="37" t="e">
        <f t="shared" si="2"/>
        <v>#DIV/0!</v>
      </c>
      <c r="AM292" s="37" t="e">
        <f t="shared" si="2"/>
        <v>#DIV/0!</v>
      </c>
      <c r="AN292" s="37" t="e">
        <f t="shared" si="2"/>
        <v>#DIV/0!</v>
      </c>
      <c r="AO292" s="37" t="e">
        <f t="shared" si="2"/>
        <v>#DIV/0!</v>
      </c>
      <c r="AP292" s="37" t="e">
        <f t="shared" si="2"/>
        <v>#DIV/0!</v>
      </c>
      <c r="AQ292" s="37" t="e">
        <f t="shared" si="2"/>
        <v>#DIV/0!</v>
      </c>
      <c r="AR292" s="37" t="e">
        <f t="shared" si="2"/>
        <v>#DIV/0!</v>
      </c>
      <c r="AS292" s="37" t="e">
        <f t="shared" si="2"/>
        <v>#DIV/0!</v>
      </c>
      <c r="AT292" s="37" t="e">
        <f t="shared" si="2"/>
        <v>#DIV/0!</v>
      </c>
      <c r="AU292" s="37" t="e">
        <f t="shared" si="2"/>
        <v>#DIV/0!</v>
      </c>
      <c r="AV292" s="37" t="e">
        <f t="shared" si="2"/>
        <v>#DIV/0!</v>
      </c>
      <c r="AW292" s="37" t="e">
        <f t="shared" si="2"/>
        <v>#DIV/0!</v>
      </c>
      <c r="AX292" s="37" t="e">
        <f t="shared" si="2"/>
        <v>#DIV/0!</v>
      </c>
      <c r="AY292" s="37" t="e">
        <f t="shared" si="2"/>
        <v>#DIV/0!</v>
      </c>
      <c r="AZ292" s="37" t="e">
        <f t="shared" si="2"/>
        <v>#DIV/0!</v>
      </c>
      <c r="BA292" s="37" t="e">
        <f t="shared" si="2"/>
        <v>#DIV/0!</v>
      </c>
      <c r="BB292" s="37" t="e">
        <f t="shared" si="2"/>
        <v>#DIV/0!</v>
      </c>
      <c r="BC292" s="37" t="e">
        <f t="shared" si="2"/>
        <v>#DIV/0!</v>
      </c>
      <c r="BD292" s="37" t="e">
        <f t="shared" si="2"/>
        <v>#DIV/0!</v>
      </c>
      <c r="BE292" s="44" t="e">
        <f>SUM(G292:BD292)</f>
        <v>#DIV/0!</v>
      </c>
      <c r="BF292" s="120"/>
    </row>
    <row r="293" spans="1:58" s="39" customFormat="1" x14ac:dyDescent="0.35">
      <c r="B293" s="646" t="s">
        <v>91</v>
      </c>
      <c r="C293" s="646"/>
      <c r="D293" s="646"/>
      <c r="E293" s="646"/>
      <c r="F293" s="646"/>
      <c r="G293" s="609">
        <f>SUM(G291:Z291)</f>
        <v>0</v>
      </c>
      <c r="H293" s="610"/>
      <c r="I293" s="610"/>
      <c r="J293" s="610"/>
      <c r="K293" s="610"/>
      <c r="L293" s="610"/>
      <c r="M293" s="610"/>
      <c r="N293" s="610"/>
      <c r="O293" s="610"/>
      <c r="P293" s="610"/>
      <c r="Q293" s="610"/>
      <c r="R293" s="610"/>
      <c r="S293" s="610"/>
      <c r="T293" s="610"/>
      <c r="U293" s="610"/>
      <c r="V293" s="610"/>
      <c r="W293" s="610"/>
      <c r="X293" s="610"/>
      <c r="Y293" s="610"/>
      <c r="Z293" s="611"/>
      <c r="AA293" s="609">
        <f>SUM(AA291:AK291)</f>
        <v>0</v>
      </c>
      <c r="AB293" s="610"/>
      <c r="AC293" s="610"/>
      <c r="AD293" s="610"/>
      <c r="AE293" s="610"/>
      <c r="AF293" s="610"/>
      <c r="AG293" s="610"/>
      <c r="AH293" s="610"/>
      <c r="AI293" s="610"/>
      <c r="AJ293" s="610"/>
      <c r="AK293" s="611"/>
      <c r="AL293" s="631">
        <f>SUM(AL291:AX291)</f>
        <v>0</v>
      </c>
      <c r="AM293" s="632"/>
      <c r="AN293" s="632"/>
      <c r="AO293" s="632"/>
      <c r="AP293" s="632"/>
      <c r="AQ293" s="632"/>
      <c r="AR293" s="632"/>
      <c r="AS293" s="632"/>
      <c r="AT293" s="632"/>
      <c r="AU293" s="632"/>
      <c r="AV293" s="632"/>
      <c r="AW293" s="632"/>
      <c r="AX293" s="633"/>
      <c r="AY293" s="631">
        <f>SUM(AY291:BD291)</f>
        <v>0</v>
      </c>
      <c r="AZ293" s="632"/>
      <c r="BA293" s="632"/>
      <c r="BB293" s="632"/>
      <c r="BC293" s="632"/>
      <c r="BD293" s="633"/>
      <c r="BE293" s="45">
        <f>SUM(G293:BD293)</f>
        <v>0</v>
      </c>
      <c r="BF293" s="120"/>
    </row>
    <row r="294" spans="1:58" s="40" customFormat="1" x14ac:dyDescent="0.35">
      <c r="B294" s="647" t="s">
        <v>92</v>
      </c>
      <c r="C294" s="647"/>
      <c r="D294" s="647"/>
      <c r="E294" s="647"/>
      <c r="F294" s="647"/>
      <c r="G294" s="612" t="e">
        <f>SUM(G292:Z292)</f>
        <v>#DIV/0!</v>
      </c>
      <c r="H294" s="613"/>
      <c r="I294" s="613"/>
      <c r="J294" s="613"/>
      <c r="K294" s="613"/>
      <c r="L294" s="613"/>
      <c r="M294" s="613"/>
      <c r="N294" s="613"/>
      <c r="O294" s="613"/>
      <c r="P294" s="613"/>
      <c r="Q294" s="613"/>
      <c r="R294" s="613"/>
      <c r="S294" s="613"/>
      <c r="T294" s="613"/>
      <c r="U294" s="613"/>
      <c r="V294" s="613"/>
      <c r="W294" s="613"/>
      <c r="X294" s="613"/>
      <c r="Y294" s="613"/>
      <c r="Z294" s="614"/>
      <c r="AA294" s="612" t="e">
        <f>SUM(AA292:AK292)</f>
        <v>#DIV/0!</v>
      </c>
      <c r="AB294" s="613"/>
      <c r="AC294" s="613"/>
      <c r="AD294" s="613"/>
      <c r="AE294" s="613"/>
      <c r="AF294" s="613"/>
      <c r="AG294" s="613"/>
      <c r="AH294" s="613"/>
      <c r="AI294" s="613"/>
      <c r="AJ294" s="613"/>
      <c r="AK294" s="614"/>
      <c r="AL294" s="612" t="e">
        <f>SUM(AL292:AX292)</f>
        <v>#DIV/0!</v>
      </c>
      <c r="AM294" s="613"/>
      <c r="AN294" s="613"/>
      <c r="AO294" s="613"/>
      <c r="AP294" s="613"/>
      <c r="AQ294" s="613"/>
      <c r="AR294" s="613"/>
      <c r="AS294" s="613"/>
      <c r="AT294" s="613"/>
      <c r="AU294" s="613"/>
      <c r="AV294" s="613"/>
      <c r="AW294" s="613"/>
      <c r="AX294" s="614"/>
      <c r="AY294" s="612" t="e">
        <f>SUM(AY292:BD292)</f>
        <v>#DIV/0!</v>
      </c>
      <c r="AZ294" s="613"/>
      <c r="BA294" s="613"/>
      <c r="BB294" s="613"/>
      <c r="BC294" s="613"/>
      <c r="BD294" s="614"/>
      <c r="BE294" s="46" t="e">
        <f>SUM(G294:BD294)</f>
        <v>#DIV/0!</v>
      </c>
      <c r="BF294" s="120"/>
    </row>
    <row r="296" spans="1:58" x14ac:dyDescent="0.35">
      <c r="B296" s="511"/>
      <c r="C296" s="512"/>
      <c r="D296" s="513"/>
      <c r="E296" s="634" t="s">
        <v>791</v>
      </c>
      <c r="F296" s="635"/>
      <c r="G296" s="111">
        <v>1</v>
      </c>
      <c r="H296" s="111">
        <v>2</v>
      </c>
      <c r="I296" s="111">
        <v>3</v>
      </c>
      <c r="J296" s="111">
        <v>4</v>
      </c>
      <c r="K296" s="111">
        <v>5</v>
      </c>
      <c r="L296" s="111">
        <v>6</v>
      </c>
      <c r="M296" s="111">
        <v>7</v>
      </c>
      <c r="N296" s="111">
        <v>8</v>
      </c>
      <c r="O296" s="111">
        <v>9</v>
      </c>
      <c r="P296" s="111">
        <v>10</v>
      </c>
      <c r="Q296" s="111">
        <v>11</v>
      </c>
      <c r="R296" s="111">
        <v>12</v>
      </c>
      <c r="S296" s="111">
        <v>13</v>
      </c>
      <c r="T296" s="111">
        <v>14</v>
      </c>
      <c r="U296" s="111">
        <v>15</v>
      </c>
      <c r="V296" s="111">
        <v>16</v>
      </c>
      <c r="W296" s="111">
        <v>17</v>
      </c>
      <c r="X296" s="111">
        <v>18</v>
      </c>
      <c r="Y296" s="111">
        <v>19</v>
      </c>
      <c r="Z296" s="111">
        <v>20</v>
      </c>
      <c r="AA296" s="111">
        <v>21</v>
      </c>
      <c r="AB296" s="111">
        <v>22</v>
      </c>
      <c r="AC296" s="111">
        <v>23</v>
      </c>
      <c r="AD296" s="111">
        <v>24</v>
      </c>
      <c r="AE296" s="111">
        <v>25</v>
      </c>
      <c r="AF296" s="111">
        <v>26</v>
      </c>
      <c r="AG296" s="111">
        <v>27</v>
      </c>
      <c r="AH296" s="111">
        <v>28</v>
      </c>
      <c r="AI296" s="111">
        <v>29</v>
      </c>
      <c r="AJ296" s="111">
        <v>30</v>
      </c>
      <c r="AK296" s="111">
        <v>31</v>
      </c>
      <c r="AL296" s="111">
        <v>32</v>
      </c>
      <c r="AM296" s="111">
        <v>33</v>
      </c>
      <c r="AN296" s="111">
        <v>34</v>
      </c>
      <c r="AO296" s="111">
        <v>35</v>
      </c>
      <c r="AP296" s="111">
        <v>36</v>
      </c>
      <c r="AQ296" s="111">
        <v>37</v>
      </c>
      <c r="AR296" s="111">
        <v>38</v>
      </c>
      <c r="AS296" s="111">
        <v>39</v>
      </c>
      <c r="AT296" s="111">
        <v>40</v>
      </c>
      <c r="AU296" s="111">
        <v>41</v>
      </c>
      <c r="AV296" s="111">
        <v>42</v>
      </c>
      <c r="AW296" s="111">
        <v>43</v>
      </c>
      <c r="AX296" s="111">
        <v>44</v>
      </c>
      <c r="AY296" s="111">
        <v>45</v>
      </c>
      <c r="AZ296" s="111">
        <v>46</v>
      </c>
      <c r="BA296" s="111">
        <v>47</v>
      </c>
      <c r="BB296" s="111">
        <v>48</v>
      </c>
      <c r="BC296" s="111">
        <v>49</v>
      </c>
      <c r="BD296" s="111">
        <v>50</v>
      </c>
    </row>
    <row r="297" spans="1:58" x14ac:dyDescent="0.35">
      <c r="B297" s="514"/>
      <c r="C297" s="515"/>
      <c r="D297" s="516"/>
      <c r="E297" s="517" t="s">
        <v>792</v>
      </c>
      <c r="F297" s="862"/>
      <c r="G297" s="519">
        <f>SUM(G10:G38)</f>
        <v>0</v>
      </c>
      <c r="H297" s="519">
        <f>SUM(H10:H38)</f>
        <v>0</v>
      </c>
      <c r="I297" s="519">
        <f>SUM(I10:I38)</f>
        <v>0</v>
      </c>
      <c r="J297" s="519">
        <f>SUM(J10:J38)</f>
        <v>0</v>
      </c>
      <c r="K297" s="519">
        <f>SUM(K10:K38)</f>
        <v>0</v>
      </c>
      <c r="L297" s="519">
        <f>SUM(L10:L38)</f>
        <v>0</v>
      </c>
      <c r="M297" s="519">
        <f>SUM(M10:M38)</f>
        <v>0</v>
      </c>
      <c r="N297" s="519">
        <f>SUM(N10:N38)</f>
        <v>0</v>
      </c>
      <c r="O297" s="519">
        <f>SUM(O10:O38)</f>
        <v>0</v>
      </c>
      <c r="P297" s="519">
        <f>SUM(P10:P38)</f>
        <v>0</v>
      </c>
      <c r="Q297" s="519">
        <f>SUM(Q10:Q38)</f>
        <v>0</v>
      </c>
      <c r="R297" s="519">
        <f>SUM(R10:R38)</f>
        <v>0</v>
      </c>
      <c r="S297" s="519">
        <f>SUM(S10:S38)</f>
        <v>0</v>
      </c>
      <c r="T297" s="519">
        <f>SUM(T10:T38)</f>
        <v>0</v>
      </c>
      <c r="U297" s="519">
        <f>SUM(U10:U38)</f>
        <v>0</v>
      </c>
      <c r="V297" s="519">
        <f>SUM(V10:V38)</f>
        <v>0</v>
      </c>
      <c r="W297" s="519">
        <f>SUM(W10:W38)</f>
        <v>0</v>
      </c>
      <c r="X297" s="519">
        <f>SUM(X10:X38)</f>
        <v>0</v>
      </c>
      <c r="Y297" s="519">
        <f>SUM(Y10:Y38)</f>
        <v>0</v>
      </c>
      <c r="Z297" s="519">
        <f>SUM(Z10:Z38)</f>
        <v>0</v>
      </c>
      <c r="AA297" s="519">
        <f>SUM(AA10:AA38)</f>
        <v>0</v>
      </c>
      <c r="AB297" s="519">
        <f>SUM(AB10:AB38)</f>
        <v>0</v>
      </c>
      <c r="AC297" s="519">
        <f>SUM(AC10:AC38)</f>
        <v>0</v>
      </c>
      <c r="AD297" s="519">
        <f>SUM(AD10:AD38)</f>
        <v>0</v>
      </c>
      <c r="AE297" s="519">
        <f>SUM(AE10:AE38)</f>
        <v>0</v>
      </c>
      <c r="AF297" s="519">
        <f>SUM(AF10:AF38)</f>
        <v>0</v>
      </c>
      <c r="AG297" s="519">
        <f>SUM(AG10:AG38)</f>
        <v>0</v>
      </c>
      <c r="AH297" s="519">
        <f>SUM(AH10:AH38)</f>
        <v>0</v>
      </c>
      <c r="AI297" s="519">
        <f>SUM(AI10:AI38)</f>
        <v>0</v>
      </c>
      <c r="AJ297" s="519">
        <f>SUM(AJ10:AJ38)</f>
        <v>0</v>
      </c>
      <c r="AK297" s="519">
        <f>SUM(AK10:AK38)</f>
        <v>0</v>
      </c>
      <c r="AL297" s="519">
        <f>SUM(AL10:AL38)</f>
        <v>0</v>
      </c>
      <c r="AM297" s="519">
        <f>SUM(AM10:AM38)</f>
        <v>0</v>
      </c>
      <c r="AN297" s="519">
        <f>SUM(AN10:AN38)</f>
        <v>0</v>
      </c>
      <c r="AO297" s="519">
        <f>SUM(AO10:AO38)</f>
        <v>0</v>
      </c>
      <c r="AP297" s="519">
        <f>SUM(AP10:AP38)</f>
        <v>0</v>
      </c>
      <c r="AQ297" s="519">
        <f>SUM(AQ10:AQ38)</f>
        <v>0</v>
      </c>
      <c r="AR297" s="519">
        <f>SUM(AR10:AR38)</f>
        <v>0</v>
      </c>
      <c r="AS297" s="519">
        <f>SUM(AS10:AS38)</f>
        <v>0</v>
      </c>
      <c r="AT297" s="519">
        <f>SUM(AT10:AT38)</f>
        <v>0</v>
      </c>
      <c r="AU297" s="519">
        <f>SUM(AU10:AU38)</f>
        <v>0</v>
      </c>
      <c r="AV297" s="519">
        <f>SUM(AV10:AV38)</f>
        <v>0</v>
      </c>
      <c r="AW297" s="519">
        <f>SUM(AW10:AW38)</f>
        <v>0</v>
      </c>
      <c r="AX297" s="519">
        <f>SUM(AX10:AX38)</f>
        <v>0</v>
      </c>
      <c r="AY297" s="519">
        <f>SUM(AY10:AY38)</f>
        <v>0</v>
      </c>
      <c r="AZ297" s="519">
        <f>SUM(AZ10:AZ38)</f>
        <v>0</v>
      </c>
      <c r="BA297" s="519">
        <f>SUM(BA10:BA38)</f>
        <v>0</v>
      </c>
      <c r="BB297" s="519">
        <f>SUM(BB10:BB38)</f>
        <v>0</v>
      </c>
      <c r="BC297" s="519">
        <f>SUM(BC10:BC38)</f>
        <v>0</v>
      </c>
      <c r="BD297" s="519">
        <f>SUM(BD10:BD38)</f>
        <v>0</v>
      </c>
    </row>
    <row r="298" spans="1:58" x14ac:dyDescent="0.35">
      <c r="B298" s="514"/>
      <c r="C298" s="515"/>
      <c r="D298" s="516"/>
      <c r="E298" s="517" t="s">
        <v>792</v>
      </c>
      <c r="F298" s="602"/>
      <c r="G298" s="519" t="e">
        <f>SUM(#REF!)</f>
        <v>#REF!</v>
      </c>
      <c r="H298" s="519" t="e">
        <f>SUM(#REF!)</f>
        <v>#REF!</v>
      </c>
      <c r="I298" s="519" t="e">
        <f>SUM(#REF!)</f>
        <v>#REF!</v>
      </c>
      <c r="J298" s="519" t="e">
        <f>SUM(#REF!)</f>
        <v>#REF!</v>
      </c>
      <c r="K298" s="519" t="e">
        <f>SUM(#REF!)</f>
        <v>#REF!</v>
      </c>
      <c r="L298" s="519" t="e">
        <f>SUM(#REF!)</f>
        <v>#REF!</v>
      </c>
      <c r="M298" s="519" t="e">
        <f>SUM(#REF!)</f>
        <v>#REF!</v>
      </c>
      <c r="N298" s="519" t="e">
        <f>SUM(#REF!)</f>
        <v>#REF!</v>
      </c>
      <c r="O298" s="519" t="e">
        <f>SUM(#REF!)</f>
        <v>#REF!</v>
      </c>
      <c r="P298" s="519" t="e">
        <f>SUM(#REF!)</f>
        <v>#REF!</v>
      </c>
      <c r="Q298" s="519" t="e">
        <f>SUM(#REF!)</f>
        <v>#REF!</v>
      </c>
      <c r="R298" s="519" t="e">
        <f>SUM(#REF!)</f>
        <v>#REF!</v>
      </c>
      <c r="S298" s="519" t="e">
        <f>SUM(#REF!)</f>
        <v>#REF!</v>
      </c>
      <c r="T298" s="519" t="e">
        <f>SUM(#REF!)</f>
        <v>#REF!</v>
      </c>
      <c r="U298" s="519" t="e">
        <f>SUM(#REF!)</f>
        <v>#REF!</v>
      </c>
      <c r="V298" s="519" t="e">
        <f>SUM(#REF!)</f>
        <v>#REF!</v>
      </c>
      <c r="W298" s="519" t="e">
        <f>SUM(#REF!)</f>
        <v>#REF!</v>
      </c>
      <c r="X298" s="519" t="e">
        <f>SUM(#REF!)</f>
        <v>#REF!</v>
      </c>
      <c r="Y298" s="519" t="e">
        <f>SUM(#REF!)</f>
        <v>#REF!</v>
      </c>
      <c r="Z298" s="519" t="e">
        <f>SUM(#REF!)</f>
        <v>#REF!</v>
      </c>
      <c r="AA298" s="519" t="e">
        <f>SUM(#REF!)</f>
        <v>#REF!</v>
      </c>
      <c r="AB298" s="519" t="e">
        <f>SUM(#REF!)</f>
        <v>#REF!</v>
      </c>
      <c r="AC298" s="519" t="e">
        <f>SUM(#REF!)</f>
        <v>#REF!</v>
      </c>
      <c r="AD298" s="519" t="e">
        <f>SUM(#REF!)</f>
        <v>#REF!</v>
      </c>
      <c r="AE298" s="519" t="e">
        <f>SUM(#REF!)</f>
        <v>#REF!</v>
      </c>
      <c r="AF298" s="519" t="e">
        <f>SUM(#REF!)</f>
        <v>#REF!</v>
      </c>
      <c r="AG298" s="519" t="e">
        <f>SUM(#REF!)</f>
        <v>#REF!</v>
      </c>
      <c r="AH298" s="519" t="e">
        <f>SUM(#REF!)</f>
        <v>#REF!</v>
      </c>
      <c r="AI298" s="519" t="e">
        <f>SUM(#REF!)</f>
        <v>#REF!</v>
      </c>
      <c r="AJ298" s="519" t="e">
        <f>SUM(#REF!)</f>
        <v>#REF!</v>
      </c>
      <c r="AK298" s="519" t="e">
        <f>SUM(#REF!)</f>
        <v>#REF!</v>
      </c>
      <c r="AL298" s="519" t="e">
        <f>SUM(#REF!)</f>
        <v>#REF!</v>
      </c>
      <c r="AM298" s="519" t="e">
        <f>SUM(#REF!)</f>
        <v>#REF!</v>
      </c>
      <c r="AN298" s="519" t="e">
        <f>SUM(#REF!)</f>
        <v>#REF!</v>
      </c>
      <c r="AO298" s="519" t="e">
        <f>SUM(#REF!)</f>
        <v>#REF!</v>
      </c>
      <c r="AP298" s="519" t="e">
        <f>SUM(#REF!)</f>
        <v>#REF!</v>
      </c>
      <c r="AQ298" s="519" t="e">
        <f>SUM(#REF!)</f>
        <v>#REF!</v>
      </c>
      <c r="AR298" s="519" t="e">
        <f>SUM(#REF!)</f>
        <v>#REF!</v>
      </c>
      <c r="AS298" s="519" t="e">
        <f>SUM(#REF!)</f>
        <v>#REF!</v>
      </c>
      <c r="AT298" s="519" t="e">
        <f>SUM(#REF!)</f>
        <v>#REF!</v>
      </c>
      <c r="AU298" s="519" t="e">
        <f>SUM(#REF!)</f>
        <v>#REF!</v>
      </c>
      <c r="AV298" s="519" t="e">
        <f>SUM(#REF!)</f>
        <v>#REF!</v>
      </c>
      <c r="AW298" s="519" t="e">
        <f>SUM(#REF!)</f>
        <v>#REF!</v>
      </c>
      <c r="AX298" s="519" t="e">
        <f>SUM(#REF!)</f>
        <v>#REF!</v>
      </c>
      <c r="AY298" s="519" t="e">
        <f>SUM(#REF!)</f>
        <v>#REF!</v>
      </c>
      <c r="AZ298" s="519" t="e">
        <f>SUM(#REF!)</f>
        <v>#REF!</v>
      </c>
      <c r="BA298" s="519" t="e">
        <f>SUM(#REF!)</f>
        <v>#REF!</v>
      </c>
      <c r="BB298" s="519" t="e">
        <f>SUM(#REF!)</f>
        <v>#REF!</v>
      </c>
      <c r="BC298" s="519" t="e">
        <f>SUM(#REF!)</f>
        <v>#REF!</v>
      </c>
      <c r="BD298" s="519" t="e">
        <f>SUM(#REF!)</f>
        <v>#REF!</v>
      </c>
    </row>
    <row r="299" spans="1:58" x14ac:dyDescent="0.35">
      <c r="B299" s="514"/>
      <c r="C299" s="515"/>
      <c r="D299" s="516"/>
      <c r="E299" s="517" t="s">
        <v>792</v>
      </c>
      <c r="F299" s="602"/>
      <c r="G299" s="519">
        <f t="shared" ref="G299:AL299" si="3">SUM(G250:G259)</f>
        <v>0</v>
      </c>
      <c r="H299" s="519">
        <f t="shared" si="3"/>
        <v>0</v>
      </c>
      <c r="I299" s="519">
        <f t="shared" si="3"/>
        <v>0</v>
      </c>
      <c r="J299" s="519">
        <f t="shared" si="3"/>
        <v>0</v>
      </c>
      <c r="K299" s="519">
        <f t="shared" si="3"/>
        <v>0</v>
      </c>
      <c r="L299" s="519">
        <f t="shared" si="3"/>
        <v>0</v>
      </c>
      <c r="M299" s="519">
        <f t="shared" si="3"/>
        <v>0</v>
      </c>
      <c r="N299" s="519">
        <f t="shared" si="3"/>
        <v>0</v>
      </c>
      <c r="O299" s="519">
        <f t="shared" si="3"/>
        <v>0</v>
      </c>
      <c r="P299" s="519">
        <f t="shared" si="3"/>
        <v>0</v>
      </c>
      <c r="Q299" s="519">
        <f t="shared" si="3"/>
        <v>0</v>
      </c>
      <c r="R299" s="519">
        <f t="shared" si="3"/>
        <v>0</v>
      </c>
      <c r="S299" s="519">
        <f t="shared" si="3"/>
        <v>0</v>
      </c>
      <c r="T299" s="519">
        <f t="shared" si="3"/>
        <v>0</v>
      </c>
      <c r="U299" s="519">
        <f t="shared" si="3"/>
        <v>0</v>
      </c>
      <c r="V299" s="519">
        <f t="shared" si="3"/>
        <v>0</v>
      </c>
      <c r="W299" s="519">
        <f t="shared" si="3"/>
        <v>0</v>
      </c>
      <c r="X299" s="519">
        <f t="shared" si="3"/>
        <v>0</v>
      </c>
      <c r="Y299" s="519">
        <f t="shared" si="3"/>
        <v>0</v>
      </c>
      <c r="Z299" s="519">
        <f t="shared" si="3"/>
        <v>0</v>
      </c>
      <c r="AA299" s="519">
        <f t="shared" si="3"/>
        <v>0</v>
      </c>
      <c r="AB299" s="519">
        <f t="shared" si="3"/>
        <v>0</v>
      </c>
      <c r="AC299" s="519">
        <f t="shared" si="3"/>
        <v>0</v>
      </c>
      <c r="AD299" s="519">
        <f t="shared" si="3"/>
        <v>0</v>
      </c>
      <c r="AE299" s="519">
        <f t="shared" si="3"/>
        <v>0</v>
      </c>
      <c r="AF299" s="519">
        <f t="shared" si="3"/>
        <v>0</v>
      </c>
      <c r="AG299" s="519">
        <f t="shared" si="3"/>
        <v>0</v>
      </c>
      <c r="AH299" s="519">
        <f t="shared" si="3"/>
        <v>0</v>
      </c>
      <c r="AI299" s="519">
        <f t="shared" si="3"/>
        <v>0</v>
      </c>
      <c r="AJ299" s="519">
        <f t="shared" si="3"/>
        <v>0</v>
      </c>
      <c r="AK299" s="519">
        <f t="shared" si="3"/>
        <v>0</v>
      </c>
      <c r="AL299" s="519">
        <f t="shared" si="3"/>
        <v>0</v>
      </c>
      <c r="AM299" s="519">
        <f t="shared" ref="AM299:BD299" si="4">SUM(AM250:AM259)</f>
        <v>0</v>
      </c>
      <c r="AN299" s="519">
        <f t="shared" si="4"/>
        <v>0</v>
      </c>
      <c r="AO299" s="519">
        <f t="shared" si="4"/>
        <v>0</v>
      </c>
      <c r="AP299" s="519">
        <f t="shared" si="4"/>
        <v>0</v>
      </c>
      <c r="AQ299" s="519">
        <f t="shared" si="4"/>
        <v>0</v>
      </c>
      <c r="AR299" s="519">
        <f t="shared" si="4"/>
        <v>0</v>
      </c>
      <c r="AS299" s="519">
        <f t="shared" si="4"/>
        <v>0</v>
      </c>
      <c r="AT299" s="519">
        <f t="shared" si="4"/>
        <v>0</v>
      </c>
      <c r="AU299" s="519">
        <f t="shared" si="4"/>
        <v>0</v>
      </c>
      <c r="AV299" s="519">
        <f t="shared" si="4"/>
        <v>0</v>
      </c>
      <c r="AW299" s="519">
        <f t="shared" si="4"/>
        <v>0</v>
      </c>
      <c r="AX299" s="519">
        <f t="shared" si="4"/>
        <v>0</v>
      </c>
      <c r="AY299" s="519">
        <f t="shared" si="4"/>
        <v>0</v>
      </c>
      <c r="AZ299" s="519">
        <f t="shared" si="4"/>
        <v>0</v>
      </c>
      <c r="BA299" s="519">
        <f t="shared" si="4"/>
        <v>0</v>
      </c>
      <c r="BB299" s="519">
        <f t="shared" si="4"/>
        <v>0</v>
      </c>
      <c r="BC299" s="519">
        <f t="shared" si="4"/>
        <v>0</v>
      </c>
      <c r="BD299" s="519">
        <f t="shared" si="4"/>
        <v>0</v>
      </c>
    </row>
    <row r="300" spans="1:58" x14ac:dyDescent="0.35">
      <c r="B300" s="514"/>
      <c r="C300" s="515"/>
      <c r="D300" s="516"/>
      <c r="E300" s="517" t="s">
        <v>792</v>
      </c>
      <c r="F300" s="602"/>
      <c r="G300" s="519">
        <f t="shared" ref="G300:AL300" si="5">SUM(G260:G269)</f>
        <v>0</v>
      </c>
      <c r="H300" s="519">
        <f t="shared" si="5"/>
        <v>0</v>
      </c>
      <c r="I300" s="519">
        <f t="shared" si="5"/>
        <v>0</v>
      </c>
      <c r="J300" s="519">
        <f t="shared" si="5"/>
        <v>0</v>
      </c>
      <c r="K300" s="519">
        <f t="shared" si="5"/>
        <v>0</v>
      </c>
      <c r="L300" s="519">
        <f t="shared" si="5"/>
        <v>0</v>
      </c>
      <c r="M300" s="519">
        <f t="shared" si="5"/>
        <v>0</v>
      </c>
      <c r="N300" s="519">
        <f t="shared" si="5"/>
        <v>0</v>
      </c>
      <c r="O300" s="519">
        <f t="shared" si="5"/>
        <v>0</v>
      </c>
      <c r="P300" s="519">
        <f t="shared" si="5"/>
        <v>0</v>
      </c>
      <c r="Q300" s="519">
        <f t="shared" si="5"/>
        <v>0</v>
      </c>
      <c r="R300" s="519">
        <f t="shared" si="5"/>
        <v>0</v>
      </c>
      <c r="S300" s="519">
        <f t="shared" si="5"/>
        <v>0</v>
      </c>
      <c r="T300" s="519">
        <f t="shared" si="5"/>
        <v>0</v>
      </c>
      <c r="U300" s="519">
        <f t="shared" si="5"/>
        <v>0</v>
      </c>
      <c r="V300" s="519">
        <f t="shared" si="5"/>
        <v>0</v>
      </c>
      <c r="W300" s="519">
        <f t="shared" si="5"/>
        <v>0</v>
      </c>
      <c r="X300" s="519">
        <f t="shared" si="5"/>
        <v>0</v>
      </c>
      <c r="Y300" s="519">
        <f t="shared" si="5"/>
        <v>0</v>
      </c>
      <c r="Z300" s="519">
        <f t="shared" si="5"/>
        <v>0</v>
      </c>
      <c r="AA300" s="519">
        <f t="shared" si="5"/>
        <v>0</v>
      </c>
      <c r="AB300" s="519">
        <f t="shared" si="5"/>
        <v>0</v>
      </c>
      <c r="AC300" s="519">
        <f t="shared" si="5"/>
        <v>0</v>
      </c>
      <c r="AD300" s="519">
        <f t="shared" si="5"/>
        <v>0</v>
      </c>
      <c r="AE300" s="519">
        <f t="shared" si="5"/>
        <v>0</v>
      </c>
      <c r="AF300" s="519">
        <f t="shared" si="5"/>
        <v>0</v>
      </c>
      <c r="AG300" s="519">
        <f t="shared" si="5"/>
        <v>0</v>
      </c>
      <c r="AH300" s="519">
        <f t="shared" si="5"/>
        <v>0</v>
      </c>
      <c r="AI300" s="519">
        <f t="shared" si="5"/>
        <v>0</v>
      </c>
      <c r="AJ300" s="519">
        <f t="shared" si="5"/>
        <v>0</v>
      </c>
      <c r="AK300" s="519">
        <f t="shared" si="5"/>
        <v>0</v>
      </c>
      <c r="AL300" s="519">
        <f t="shared" si="5"/>
        <v>0</v>
      </c>
      <c r="AM300" s="519">
        <f t="shared" ref="AM300:BD300" si="6">SUM(AM260:AM269)</f>
        <v>0</v>
      </c>
      <c r="AN300" s="519">
        <f t="shared" si="6"/>
        <v>0</v>
      </c>
      <c r="AO300" s="519">
        <f t="shared" si="6"/>
        <v>0</v>
      </c>
      <c r="AP300" s="519">
        <f t="shared" si="6"/>
        <v>0</v>
      </c>
      <c r="AQ300" s="519">
        <f t="shared" si="6"/>
        <v>0</v>
      </c>
      <c r="AR300" s="519">
        <f t="shared" si="6"/>
        <v>0</v>
      </c>
      <c r="AS300" s="519">
        <f t="shared" si="6"/>
        <v>0</v>
      </c>
      <c r="AT300" s="519">
        <f t="shared" si="6"/>
        <v>0</v>
      </c>
      <c r="AU300" s="519">
        <f t="shared" si="6"/>
        <v>0</v>
      </c>
      <c r="AV300" s="519">
        <f t="shared" si="6"/>
        <v>0</v>
      </c>
      <c r="AW300" s="519">
        <f t="shared" si="6"/>
        <v>0</v>
      </c>
      <c r="AX300" s="519">
        <f t="shared" si="6"/>
        <v>0</v>
      </c>
      <c r="AY300" s="519">
        <f t="shared" si="6"/>
        <v>0</v>
      </c>
      <c r="AZ300" s="519">
        <f t="shared" si="6"/>
        <v>0</v>
      </c>
      <c r="BA300" s="519">
        <f t="shared" si="6"/>
        <v>0</v>
      </c>
      <c r="BB300" s="519">
        <f t="shared" si="6"/>
        <v>0</v>
      </c>
      <c r="BC300" s="519">
        <f t="shared" si="6"/>
        <v>0</v>
      </c>
      <c r="BD300" s="519">
        <f t="shared" si="6"/>
        <v>0</v>
      </c>
    </row>
    <row r="301" spans="1:58" x14ac:dyDescent="0.35">
      <c r="B301" s="514"/>
      <c r="C301" s="515"/>
      <c r="D301" s="516"/>
      <c r="E301" s="517" t="s">
        <v>792</v>
      </c>
      <c r="F301" s="602"/>
      <c r="G301" s="519">
        <f t="shared" ref="G301:AL301" si="7">SUM(G270:G279)</f>
        <v>0</v>
      </c>
      <c r="H301" s="519">
        <f t="shared" si="7"/>
        <v>0</v>
      </c>
      <c r="I301" s="519">
        <f t="shared" si="7"/>
        <v>0</v>
      </c>
      <c r="J301" s="519">
        <f t="shared" si="7"/>
        <v>0</v>
      </c>
      <c r="K301" s="519">
        <f t="shared" si="7"/>
        <v>0</v>
      </c>
      <c r="L301" s="519">
        <f t="shared" si="7"/>
        <v>0</v>
      </c>
      <c r="M301" s="519">
        <f t="shared" si="7"/>
        <v>0</v>
      </c>
      <c r="N301" s="519">
        <f t="shared" si="7"/>
        <v>0</v>
      </c>
      <c r="O301" s="519">
        <f t="shared" si="7"/>
        <v>0</v>
      </c>
      <c r="P301" s="519">
        <f t="shared" si="7"/>
        <v>0</v>
      </c>
      <c r="Q301" s="519">
        <f t="shared" si="7"/>
        <v>0</v>
      </c>
      <c r="R301" s="519">
        <f t="shared" si="7"/>
        <v>0</v>
      </c>
      <c r="S301" s="519">
        <f t="shared" si="7"/>
        <v>0</v>
      </c>
      <c r="T301" s="519">
        <f t="shared" si="7"/>
        <v>0</v>
      </c>
      <c r="U301" s="519">
        <f t="shared" si="7"/>
        <v>0</v>
      </c>
      <c r="V301" s="519">
        <f t="shared" si="7"/>
        <v>0</v>
      </c>
      <c r="W301" s="519">
        <f t="shared" si="7"/>
        <v>0</v>
      </c>
      <c r="X301" s="519">
        <f t="shared" si="7"/>
        <v>0</v>
      </c>
      <c r="Y301" s="519">
        <f t="shared" si="7"/>
        <v>0</v>
      </c>
      <c r="Z301" s="519">
        <f t="shared" si="7"/>
        <v>0</v>
      </c>
      <c r="AA301" s="519">
        <f t="shared" si="7"/>
        <v>0</v>
      </c>
      <c r="AB301" s="519">
        <f t="shared" si="7"/>
        <v>0</v>
      </c>
      <c r="AC301" s="519">
        <f t="shared" si="7"/>
        <v>0</v>
      </c>
      <c r="AD301" s="519">
        <f t="shared" si="7"/>
        <v>0</v>
      </c>
      <c r="AE301" s="519">
        <f t="shared" si="7"/>
        <v>0</v>
      </c>
      <c r="AF301" s="519">
        <f t="shared" si="7"/>
        <v>0</v>
      </c>
      <c r="AG301" s="519">
        <f t="shared" si="7"/>
        <v>0</v>
      </c>
      <c r="AH301" s="519">
        <f t="shared" si="7"/>
        <v>0</v>
      </c>
      <c r="AI301" s="519">
        <f t="shared" si="7"/>
        <v>0</v>
      </c>
      <c r="AJ301" s="519">
        <f t="shared" si="7"/>
        <v>0</v>
      </c>
      <c r="AK301" s="519">
        <f t="shared" si="7"/>
        <v>0</v>
      </c>
      <c r="AL301" s="519">
        <f t="shared" si="7"/>
        <v>0</v>
      </c>
      <c r="AM301" s="519">
        <f t="shared" ref="AM301:BD301" si="8">SUM(AM270:AM279)</f>
        <v>0</v>
      </c>
      <c r="AN301" s="519">
        <f t="shared" si="8"/>
        <v>0</v>
      </c>
      <c r="AO301" s="519">
        <f t="shared" si="8"/>
        <v>0</v>
      </c>
      <c r="AP301" s="519">
        <f t="shared" si="8"/>
        <v>0</v>
      </c>
      <c r="AQ301" s="519">
        <f t="shared" si="8"/>
        <v>0</v>
      </c>
      <c r="AR301" s="519">
        <f t="shared" si="8"/>
        <v>0</v>
      </c>
      <c r="AS301" s="519">
        <f t="shared" si="8"/>
        <v>0</v>
      </c>
      <c r="AT301" s="519">
        <f t="shared" si="8"/>
        <v>0</v>
      </c>
      <c r="AU301" s="519">
        <f t="shared" si="8"/>
        <v>0</v>
      </c>
      <c r="AV301" s="519">
        <f t="shared" si="8"/>
        <v>0</v>
      </c>
      <c r="AW301" s="519">
        <f t="shared" si="8"/>
        <v>0</v>
      </c>
      <c r="AX301" s="519">
        <f t="shared" si="8"/>
        <v>0</v>
      </c>
      <c r="AY301" s="519">
        <f t="shared" si="8"/>
        <v>0</v>
      </c>
      <c r="AZ301" s="519">
        <f t="shared" si="8"/>
        <v>0</v>
      </c>
      <c r="BA301" s="519">
        <f t="shared" si="8"/>
        <v>0</v>
      </c>
      <c r="BB301" s="519">
        <f t="shared" si="8"/>
        <v>0</v>
      </c>
      <c r="BC301" s="519">
        <f t="shared" si="8"/>
        <v>0</v>
      </c>
      <c r="BD301" s="519">
        <f t="shared" si="8"/>
        <v>0</v>
      </c>
    </row>
    <row r="302" spans="1:58" x14ac:dyDescent="0.35">
      <c r="B302" s="514"/>
      <c r="C302" s="515"/>
      <c r="D302" s="516"/>
      <c r="E302" s="517" t="s">
        <v>792</v>
      </c>
      <c r="F302" s="518">
        <f>A280</f>
        <v>0</v>
      </c>
      <c r="G302" s="519">
        <f t="shared" ref="G302:AL302" si="9">SUM(G280:G289)</f>
        <v>0</v>
      </c>
      <c r="H302" s="519">
        <f t="shared" si="9"/>
        <v>0</v>
      </c>
      <c r="I302" s="519">
        <f t="shared" si="9"/>
        <v>0</v>
      </c>
      <c r="J302" s="519">
        <f t="shared" si="9"/>
        <v>0</v>
      </c>
      <c r="K302" s="519">
        <f t="shared" si="9"/>
        <v>0</v>
      </c>
      <c r="L302" s="519">
        <f t="shared" si="9"/>
        <v>0</v>
      </c>
      <c r="M302" s="519">
        <f t="shared" si="9"/>
        <v>0</v>
      </c>
      <c r="N302" s="519">
        <f t="shared" si="9"/>
        <v>0</v>
      </c>
      <c r="O302" s="519">
        <f t="shared" si="9"/>
        <v>0</v>
      </c>
      <c r="P302" s="519">
        <f t="shared" si="9"/>
        <v>0</v>
      </c>
      <c r="Q302" s="519">
        <f t="shared" si="9"/>
        <v>0</v>
      </c>
      <c r="R302" s="519">
        <f t="shared" si="9"/>
        <v>0</v>
      </c>
      <c r="S302" s="519">
        <f t="shared" si="9"/>
        <v>0</v>
      </c>
      <c r="T302" s="519">
        <f t="shared" si="9"/>
        <v>0</v>
      </c>
      <c r="U302" s="519">
        <f t="shared" si="9"/>
        <v>0</v>
      </c>
      <c r="V302" s="519">
        <f t="shared" si="9"/>
        <v>0</v>
      </c>
      <c r="W302" s="519">
        <f t="shared" si="9"/>
        <v>0</v>
      </c>
      <c r="X302" s="519">
        <f t="shared" si="9"/>
        <v>0</v>
      </c>
      <c r="Y302" s="519">
        <f t="shared" si="9"/>
        <v>0</v>
      </c>
      <c r="Z302" s="519">
        <f t="shared" si="9"/>
        <v>0</v>
      </c>
      <c r="AA302" s="519">
        <f t="shared" si="9"/>
        <v>0</v>
      </c>
      <c r="AB302" s="519">
        <f t="shared" si="9"/>
        <v>0</v>
      </c>
      <c r="AC302" s="519">
        <f t="shared" si="9"/>
        <v>0</v>
      </c>
      <c r="AD302" s="519">
        <f t="shared" si="9"/>
        <v>0</v>
      </c>
      <c r="AE302" s="519">
        <f t="shared" si="9"/>
        <v>0</v>
      </c>
      <c r="AF302" s="519">
        <f t="shared" si="9"/>
        <v>0</v>
      </c>
      <c r="AG302" s="519">
        <f t="shared" si="9"/>
        <v>0</v>
      </c>
      <c r="AH302" s="519">
        <f t="shared" si="9"/>
        <v>0</v>
      </c>
      <c r="AI302" s="519">
        <f t="shared" si="9"/>
        <v>0</v>
      </c>
      <c r="AJ302" s="519">
        <f t="shared" si="9"/>
        <v>0</v>
      </c>
      <c r="AK302" s="519">
        <f t="shared" si="9"/>
        <v>0</v>
      </c>
      <c r="AL302" s="519">
        <f t="shared" si="9"/>
        <v>0</v>
      </c>
      <c r="AM302" s="519">
        <f t="shared" ref="AM302:BD302" si="10">SUM(AM280:AM289)</f>
        <v>0</v>
      </c>
      <c r="AN302" s="519">
        <f t="shared" si="10"/>
        <v>0</v>
      </c>
      <c r="AO302" s="519">
        <f t="shared" si="10"/>
        <v>0</v>
      </c>
      <c r="AP302" s="519">
        <f t="shared" si="10"/>
        <v>0</v>
      </c>
      <c r="AQ302" s="519">
        <f t="shared" si="10"/>
        <v>0</v>
      </c>
      <c r="AR302" s="519">
        <f t="shared" si="10"/>
        <v>0</v>
      </c>
      <c r="AS302" s="519">
        <f t="shared" si="10"/>
        <v>0</v>
      </c>
      <c r="AT302" s="519">
        <f t="shared" si="10"/>
        <v>0</v>
      </c>
      <c r="AU302" s="519">
        <f t="shared" si="10"/>
        <v>0</v>
      </c>
      <c r="AV302" s="519">
        <f t="shared" si="10"/>
        <v>0</v>
      </c>
      <c r="AW302" s="519">
        <f t="shared" si="10"/>
        <v>0</v>
      </c>
      <c r="AX302" s="519">
        <f t="shared" si="10"/>
        <v>0</v>
      </c>
      <c r="AY302" s="519">
        <f t="shared" si="10"/>
        <v>0</v>
      </c>
      <c r="AZ302" s="519">
        <f t="shared" si="10"/>
        <v>0</v>
      </c>
      <c r="BA302" s="519">
        <f t="shared" si="10"/>
        <v>0</v>
      </c>
      <c r="BB302" s="519">
        <f t="shared" si="10"/>
        <v>0</v>
      </c>
      <c r="BC302" s="519">
        <f t="shared" si="10"/>
        <v>0</v>
      </c>
      <c r="BD302" s="519">
        <f t="shared" si="10"/>
        <v>0</v>
      </c>
    </row>
    <row r="303" spans="1:58" x14ac:dyDescent="0.35">
      <c r="B303" s="520"/>
      <c r="C303" s="521"/>
      <c r="D303" s="522"/>
      <c r="E303" s="636" t="s">
        <v>793</v>
      </c>
      <c r="F303" s="637"/>
      <c r="G303" s="523" t="e">
        <f t="shared" ref="G303:AL303" si="11">SUM(G297:G302)</f>
        <v>#REF!</v>
      </c>
      <c r="H303" s="523" t="e">
        <f t="shared" si="11"/>
        <v>#REF!</v>
      </c>
      <c r="I303" s="523" t="e">
        <f t="shared" si="11"/>
        <v>#REF!</v>
      </c>
      <c r="J303" s="523" t="e">
        <f t="shared" si="11"/>
        <v>#REF!</v>
      </c>
      <c r="K303" s="523" t="e">
        <f t="shared" si="11"/>
        <v>#REF!</v>
      </c>
      <c r="L303" s="523" t="e">
        <f t="shared" si="11"/>
        <v>#REF!</v>
      </c>
      <c r="M303" s="523" t="e">
        <f t="shared" si="11"/>
        <v>#REF!</v>
      </c>
      <c r="N303" s="523" t="e">
        <f t="shared" si="11"/>
        <v>#REF!</v>
      </c>
      <c r="O303" s="523" t="e">
        <f t="shared" si="11"/>
        <v>#REF!</v>
      </c>
      <c r="P303" s="523" t="e">
        <f t="shared" si="11"/>
        <v>#REF!</v>
      </c>
      <c r="Q303" s="523" t="e">
        <f t="shared" si="11"/>
        <v>#REF!</v>
      </c>
      <c r="R303" s="523" t="e">
        <f t="shared" si="11"/>
        <v>#REF!</v>
      </c>
      <c r="S303" s="523" t="e">
        <f t="shared" si="11"/>
        <v>#REF!</v>
      </c>
      <c r="T303" s="523" t="e">
        <f t="shared" si="11"/>
        <v>#REF!</v>
      </c>
      <c r="U303" s="523" t="e">
        <f t="shared" si="11"/>
        <v>#REF!</v>
      </c>
      <c r="V303" s="523" t="e">
        <f t="shared" si="11"/>
        <v>#REF!</v>
      </c>
      <c r="W303" s="523" t="e">
        <f t="shared" si="11"/>
        <v>#REF!</v>
      </c>
      <c r="X303" s="523" t="e">
        <f t="shared" si="11"/>
        <v>#REF!</v>
      </c>
      <c r="Y303" s="523" t="e">
        <f t="shared" si="11"/>
        <v>#REF!</v>
      </c>
      <c r="Z303" s="523" t="e">
        <f t="shared" si="11"/>
        <v>#REF!</v>
      </c>
      <c r="AA303" s="523" t="e">
        <f t="shared" si="11"/>
        <v>#REF!</v>
      </c>
      <c r="AB303" s="523" t="e">
        <f t="shared" si="11"/>
        <v>#REF!</v>
      </c>
      <c r="AC303" s="523" t="e">
        <f t="shared" si="11"/>
        <v>#REF!</v>
      </c>
      <c r="AD303" s="523" t="e">
        <f t="shared" si="11"/>
        <v>#REF!</v>
      </c>
      <c r="AE303" s="523" t="e">
        <f t="shared" si="11"/>
        <v>#REF!</v>
      </c>
      <c r="AF303" s="523" t="e">
        <f t="shared" si="11"/>
        <v>#REF!</v>
      </c>
      <c r="AG303" s="523" t="e">
        <f t="shared" si="11"/>
        <v>#REF!</v>
      </c>
      <c r="AH303" s="523" t="e">
        <f t="shared" si="11"/>
        <v>#REF!</v>
      </c>
      <c r="AI303" s="523" t="e">
        <f t="shared" si="11"/>
        <v>#REF!</v>
      </c>
      <c r="AJ303" s="523" t="e">
        <f t="shared" si="11"/>
        <v>#REF!</v>
      </c>
      <c r="AK303" s="523" t="e">
        <f t="shared" si="11"/>
        <v>#REF!</v>
      </c>
      <c r="AL303" s="523" t="e">
        <f t="shared" si="11"/>
        <v>#REF!</v>
      </c>
      <c r="AM303" s="523" t="e">
        <f t="shared" ref="AM303:BD303" si="12">SUM(AM297:AM302)</f>
        <v>#REF!</v>
      </c>
      <c r="AN303" s="523" t="e">
        <f t="shared" si="12"/>
        <v>#REF!</v>
      </c>
      <c r="AO303" s="523" t="e">
        <f t="shared" si="12"/>
        <v>#REF!</v>
      </c>
      <c r="AP303" s="523" t="e">
        <f t="shared" si="12"/>
        <v>#REF!</v>
      </c>
      <c r="AQ303" s="523" t="e">
        <f t="shared" si="12"/>
        <v>#REF!</v>
      </c>
      <c r="AR303" s="523" t="e">
        <f t="shared" si="12"/>
        <v>#REF!</v>
      </c>
      <c r="AS303" s="523" t="e">
        <f t="shared" si="12"/>
        <v>#REF!</v>
      </c>
      <c r="AT303" s="523" t="e">
        <f t="shared" si="12"/>
        <v>#REF!</v>
      </c>
      <c r="AU303" s="523" t="e">
        <f t="shared" si="12"/>
        <v>#REF!</v>
      </c>
      <c r="AV303" s="523" t="e">
        <f t="shared" si="12"/>
        <v>#REF!</v>
      </c>
      <c r="AW303" s="523" t="e">
        <f t="shared" si="12"/>
        <v>#REF!</v>
      </c>
      <c r="AX303" s="523" t="e">
        <f t="shared" si="12"/>
        <v>#REF!</v>
      </c>
      <c r="AY303" s="523" t="e">
        <f t="shared" si="12"/>
        <v>#REF!</v>
      </c>
      <c r="AZ303" s="523" t="e">
        <f t="shared" si="12"/>
        <v>#REF!</v>
      </c>
      <c r="BA303" s="523" t="e">
        <f t="shared" si="12"/>
        <v>#REF!</v>
      </c>
      <c r="BB303" s="523" t="e">
        <f t="shared" si="12"/>
        <v>#REF!</v>
      </c>
      <c r="BC303" s="523" t="e">
        <f t="shared" si="12"/>
        <v>#REF!</v>
      </c>
      <c r="BD303" s="523" t="e">
        <f t="shared" si="12"/>
        <v>#REF!</v>
      </c>
    </row>
  </sheetData>
  <protectedRanges>
    <protectedRange sqref="E11 E13:E21 E23:E29 E40:E74" name="Range2_1"/>
    <protectedRange sqref="E10" name="Range2_1_3_8"/>
    <protectedRange sqref="E22 E12" name="Range2_1_3_1"/>
    <protectedRange sqref="F10:F249" name="Range2_1_1_1"/>
    <protectedRange sqref="E30:E32 E34:E37 E75:E249" name="Range2_1_1_3"/>
    <protectedRange sqref="E38:E39 E33" name="Range2_1_3_1_9_2"/>
    <protectedRange sqref="E36" name="Range2_1_3_1_7_2"/>
  </protectedRanges>
  <mergeCells count="29">
    <mergeCell ref="E296:F296"/>
    <mergeCell ref="E303:F303"/>
    <mergeCell ref="A7:A9"/>
    <mergeCell ref="A10:A38"/>
    <mergeCell ref="A260:A269"/>
    <mergeCell ref="A270:A279"/>
    <mergeCell ref="A280:A289"/>
    <mergeCell ref="B290:F290"/>
    <mergeCell ref="B7:D8"/>
    <mergeCell ref="E7:E9"/>
    <mergeCell ref="F7:F9"/>
    <mergeCell ref="B293:F293"/>
    <mergeCell ref="B294:F294"/>
    <mergeCell ref="B291:F291"/>
    <mergeCell ref="B292:F292"/>
    <mergeCell ref="G293:Z293"/>
    <mergeCell ref="G294:Z294"/>
    <mergeCell ref="BE7:BE9"/>
    <mergeCell ref="G7:BD7"/>
    <mergeCell ref="AY8:BD8"/>
    <mergeCell ref="AL8:AX8"/>
    <mergeCell ref="AA8:AK8"/>
    <mergeCell ref="G8:Z8"/>
    <mergeCell ref="AA293:AK293"/>
    <mergeCell ref="AA294:AK294"/>
    <mergeCell ref="AL293:AX293"/>
    <mergeCell ref="AL294:AX294"/>
    <mergeCell ref="AY293:BD293"/>
    <mergeCell ref="AY294:BD294"/>
  </mergeCells>
  <pageMargins left="0.7" right="0.7" top="0.75" bottom="0.75" header="0.3" footer="0.3"/>
  <pageSetup paperSize="9" orientation="portrait" horizontalDpi="4294967293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>
      <selection activeCell="D3" sqref="D3:K3"/>
    </sheetView>
  </sheetViews>
  <sheetFormatPr defaultRowHeight="14.5" x14ac:dyDescent="0.35"/>
  <cols>
    <col min="1" max="1" width="5.453125" customWidth="1"/>
    <col min="2" max="2" width="57.81640625" customWidth="1"/>
    <col min="3" max="3" width="12.81640625" style="13" customWidth="1"/>
    <col min="4" max="4" width="13.1796875" style="13" customWidth="1"/>
    <col min="5" max="5" width="12.453125" style="13" customWidth="1"/>
    <col min="6" max="6" width="12.54296875" customWidth="1"/>
    <col min="7" max="10" width="8.26953125" customWidth="1"/>
    <col min="11" max="11" width="12.26953125" customWidth="1"/>
  </cols>
  <sheetData>
    <row r="1" spans="1:12" ht="26.25" customHeight="1" x14ac:dyDescent="0.55000000000000004">
      <c r="A1" s="652" t="s">
        <v>776</v>
      </c>
      <c r="B1" s="652"/>
      <c r="C1" s="652"/>
      <c r="D1" s="652"/>
      <c r="E1" s="652"/>
      <c r="F1" s="652"/>
      <c r="G1" s="652"/>
      <c r="H1" s="652"/>
      <c r="I1" s="652"/>
      <c r="J1" s="652"/>
    </row>
    <row r="2" spans="1:12" ht="27" x14ac:dyDescent="0.6">
      <c r="A2" s="653" t="s">
        <v>894</v>
      </c>
      <c r="B2" s="653"/>
      <c r="C2" s="653"/>
      <c r="D2" s="653"/>
      <c r="E2" s="653"/>
      <c r="F2" s="653"/>
      <c r="G2" s="653"/>
      <c r="H2" s="653"/>
      <c r="I2" s="653"/>
      <c r="J2" s="653"/>
    </row>
    <row r="3" spans="1:12" ht="18.75" customHeight="1" x14ac:dyDescent="0.6">
      <c r="A3" s="271"/>
      <c r="B3" s="271"/>
      <c r="C3" s="272" t="s">
        <v>275</v>
      </c>
      <c r="D3" s="848" t="s">
        <v>898</v>
      </c>
      <c r="E3" s="271"/>
      <c r="F3" s="271"/>
      <c r="G3" s="271"/>
      <c r="H3" s="271"/>
      <c r="I3" s="271"/>
      <c r="J3" s="271"/>
    </row>
    <row r="4" spans="1:12" ht="18.5" x14ac:dyDescent="0.45">
      <c r="C4" s="272" t="s">
        <v>276</v>
      </c>
      <c r="D4" s="242" t="s">
        <v>899</v>
      </c>
    </row>
    <row r="5" spans="1:12" ht="13.5" customHeight="1" x14ac:dyDescent="0.35"/>
    <row r="6" spans="1:12" ht="17.25" customHeight="1" x14ac:dyDescent="0.35">
      <c r="A6" s="650" t="s">
        <v>7</v>
      </c>
      <c r="B6" s="650" t="s">
        <v>786</v>
      </c>
      <c r="C6" s="657" t="s">
        <v>259</v>
      </c>
      <c r="D6" s="657" t="s">
        <v>5</v>
      </c>
      <c r="E6" s="657" t="s">
        <v>25</v>
      </c>
      <c r="F6" s="657" t="s">
        <v>260</v>
      </c>
      <c r="G6" s="654" t="s">
        <v>95</v>
      </c>
      <c r="H6" s="655"/>
      <c r="I6" s="655"/>
      <c r="J6" s="656"/>
    </row>
    <row r="7" spans="1:12" ht="47.25" customHeight="1" x14ac:dyDescent="0.35">
      <c r="A7" s="651"/>
      <c r="B7" s="651"/>
      <c r="C7" s="658"/>
      <c r="D7" s="658"/>
      <c r="E7" s="658"/>
      <c r="F7" s="658"/>
      <c r="G7" s="591" t="s">
        <v>96</v>
      </c>
      <c r="H7" s="591" t="s">
        <v>97</v>
      </c>
      <c r="I7" s="591" t="s">
        <v>100</v>
      </c>
      <c r="J7" s="591" t="s">
        <v>101</v>
      </c>
      <c r="K7" s="221"/>
      <c r="L7" s="222"/>
    </row>
    <row r="8" spans="1:12" x14ac:dyDescent="0.35">
      <c r="A8" s="6">
        <v>1</v>
      </c>
      <c r="B8" s="260" t="str">
        <f>AKPD!H6</f>
        <v>Saya merasa belum disiplin dalam beribadah pada Tuhan YME</v>
      </c>
      <c r="C8" s="6">
        <f>'Analisis 2'!D3</f>
        <v>0</v>
      </c>
      <c r="D8" s="17" t="e">
        <f>'Analisis 2'!E3</f>
        <v>#DIV/0!</v>
      </c>
      <c r="E8" s="17" t="e">
        <f>'Analisis 2'!F3</f>
        <v>#DIV/0!</v>
      </c>
      <c r="F8" s="593" t="s">
        <v>126</v>
      </c>
      <c r="G8" s="17" t="e">
        <f>ENTRI!G294</f>
        <v>#DIV/0!</v>
      </c>
      <c r="H8" s="17" t="e">
        <f>ENTRI!AA294</f>
        <v>#DIV/0!</v>
      </c>
      <c r="I8" s="17" t="e">
        <f>ENTRI!AL294</f>
        <v>#DIV/0!</v>
      </c>
      <c r="J8" s="17" t="e">
        <f>ENTRI!AY294</f>
        <v>#DIV/0!</v>
      </c>
      <c r="K8" s="220"/>
    </row>
    <row r="9" spans="1:12" x14ac:dyDescent="0.35">
      <c r="A9" s="6">
        <v>7</v>
      </c>
      <c r="B9" s="260" t="str">
        <f>AKPD!H12</f>
        <v>Saya belum memahami potensi diri</v>
      </c>
      <c r="C9" s="6">
        <f>'Analisis 2'!D9</f>
        <v>0</v>
      </c>
      <c r="D9" s="17" t="e">
        <f>'Analisis 2'!E9</f>
        <v>#DIV/0!</v>
      </c>
      <c r="E9" s="17" t="e">
        <f>'Analisis 2'!F9</f>
        <v>#DIV/0!</v>
      </c>
      <c r="F9" s="593" t="s">
        <v>127</v>
      </c>
      <c r="G9" s="223">
        <f>ENTRI!G293</f>
        <v>0</v>
      </c>
      <c r="H9" s="223">
        <f>ENTRI!AA293</f>
        <v>0</v>
      </c>
      <c r="I9" s="223">
        <f>ENTRI!AL293</f>
        <v>0</v>
      </c>
      <c r="J9" s="223">
        <f>ENTRI!AY293</f>
        <v>0</v>
      </c>
      <c r="K9" s="220"/>
    </row>
    <row r="10" spans="1:12" x14ac:dyDescent="0.35">
      <c r="A10" s="6">
        <v>10</v>
      </c>
      <c r="B10" s="260" t="str">
        <f>AKPD!H15</f>
        <v>Saya kurang memiliki rasa percaya diri</v>
      </c>
      <c r="C10" s="6">
        <f>'Analisis 2'!D12</f>
        <v>0</v>
      </c>
      <c r="D10" s="17" t="e">
        <f>'Analisis 2'!E12</f>
        <v>#DIV/0!</v>
      </c>
      <c r="E10" s="17" t="e">
        <f>'Analisis 2'!F12</f>
        <v>#DIV/0!</v>
      </c>
      <c r="F10" s="593" t="s">
        <v>127</v>
      </c>
      <c r="G10" s="223"/>
      <c r="H10" s="223"/>
      <c r="I10" s="223"/>
      <c r="J10" s="223"/>
      <c r="K10" s="220"/>
    </row>
    <row r="11" spans="1:12" x14ac:dyDescent="0.35">
      <c r="A11" s="6">
        <v>14</v>
      </c>
      <c r="B11" s="260" t="str">
        <f>AKPD!H19</f>
        <v xml:space="preserve">Saya kesulitan mengatur waktu belajar dan bermain  </v>
      </c>
      <c r="C11" s="6">
        <f>'Analisis 2'!D16</f>
        <v>0</v>
      </c>
      <c r="D11" s="17" t="e">
        <f>'Analisis 2'!E16</f>
        <v>#DIV/0!</v>
      </c>
      <c r="E11" s="17" t="e">
        <f>'Analisis 2'!F16</f>
        <v>#DIV/0!</v>
      </c>
      <c r="F11" s="593" t="s">
        <v>128</v>
      </c>
      <c r="G11" s="223"/>
      <c r="H11" s="223"/>
      <c r="I11" s="223"/>
      <c r="J11" s="223"/>
      <c r="K11" s="220"/>
    </row>
    <row r="12" spans="1:12" ht="29" x14ac:dyDescent="0.35">
      <c r="A12" s="6">
        <v>20</v>
      </c>
      <c r="B12" s="260" t="str">
        <f>AKPD!H25</f>
        <v>Saya belum memahami tentang norma/cara membangun  berkeluarga</v>
      </c>
      <c r="C12" s="6">
        <f>'Analisis 2'!D22</f>
        <v>0</v>
      </c>
      <c r="D12" s="17" t="e">
        <f>'Analisis 2'!E22</f>
        <v>#DIV/0!</v>
      </c>
      <c r="E12" s="17" t="e">
        <f>'Analisis 2'!F22</f>
        <v>#DIV/0!</v>
      </c>
      <c r="F12" s="593" t="s">
        <v>851</v>
      </c>
      <c r="G12" s="223"/>
      <c r="H12" s="223"/>
      <c r="I12" s="223"/>
      <c r="J12" s="223"/>
      <c r="K12" s="220"/>
    </row>
    <row r="13" spans="1:12" x14ac:dyDescent="0.35">
      <c r="A13" s="6">
        <v>2</v>
      </c>
      <c r="B13" s="260" t="str">
        <f>AKPD!H7</f>
        <v>Saya kadang-kadang berperilaku dan bertutur kata tidak jujur</v>
      </c>
      <c r="C13" s="6">
        <f>'Analisis 2'!D4</f>
        <v>0</v>
      </c>
      <c r="D13" s="17" t="e">
        <f>'Analisis 2'!E4</f>
        <v>#DIV/0!</v>
      </c>
      <c r="E13" s="17" t="e">
        <f>'Analisis 2'!F4</f>
        <v>#DIV/0!</v>
      </c>
      <c r="F13" s="593" t="s">
        <v>128</v>
      </c>
      <c r="G13" s="223"/>
      <c r="H13" s="223"/>
      <c r="I13" s="223"/>
      <c r="J13" s="223"/>
      <c r="K13" s="220"/>
    </row>
    <row r="14" spans="1:12" x14ac:dyDescent="0.35">
      <c r="A14" s="6">
        <v>6</v>
      </c>
      <c r="B14" s="260" t="str">
        <f>AKPD!H11</f>
        <v>Saya belum tahu cara mengenal dan memahami diri sendiri</v>
      </c>
      <c r="C14" s="6">
        <f>'Analisis 2'!D8</f>
        <v>0</v>
      </c>
      <c r="D14" s="17" t="e">
        <f>'Analisis 2'!E8</f>
        <v>#DIV/0!</v>
      </c>
      <c r="E14" s="17" t="e">
        <f>'Analisis 2'!F8</f>
        <v>#DIV/0!</v>
      </c>
      <c r="F14" s="593" t="s">
        <v>851</v>
      </c>
      <c r="G14" s="223"/>
      <c r="H14" s="223"/>
      <c r="I14" s="223"/>
      <c r="J14" s="223"/>
      <c r="K14" s="220"/>
    </row>
    <row r="15" spans="1:12" x14ac:dyDescent="0.35">
      <c r="A15" s="6">
        <v>18</v>
      </c>
      <c r="B15" s="260" t="str">
        <f>AKPD!H23</f>
        <v>Saya  belum bisa menjadi pribadi yang mandiri</v>
      </c>
      <c r="C15" s="6">
        <f>'Analisis 2'!D20</f>
        <v>0</v>
      </c>
      <c r="D15" s="17" t="e">
        <f>'Analisis 2'!E20</f>
        <v>#DIV/0!</v>
      </c>
      <c r="E15" s="17" t="e">
        <f>'Analisis 2'!F20</f>
        <v>#DIV/0!</v>
      </c>
      <c r="F15" s="593" t="s">
        <v>851</v>
      </c>
      <c r="G15" s="223"/>
      <c r="H15" s="223"/>
      <c r="I15" s="223"/>
      <c r="J15" s="223"/>
      <c r="K15" s="220"/>
    </row>
    <row r="16" spans="1:12" x14ac:dyDescent="0.35">
      <c r="A16" s="6">
        <v>9</v>
      </c>
      <c r="B16" s="260" t="str">
        <f>AKPD!H14</f>
        <v xml:space="preserve">Saya belum mengenal tentang macam-macam kepribadian </v>
      </c>
      <c r="C16" s="6">
        <f>'Analisis 2'!D11</f>
        <v>0</v>
      </c>
      <c r="D16" s="17" t="e">
        <f>'Analisis 2'!E11</f>
        <v>#DIV/0!</v>
      </c>
      <c r="E16" s="17" t="e">
        <f>'Analisis 2'!F11</f>
        <v>#DIV/0!</v>
      </c>
      <c r="F16" s="593" t="s">
        <v>131</v>
      </c>
      <c r="G16" s="223"/>
      <c r="H16" s="223"/>
      <c r="I16" s="223"/>
      <c r="J16" s="223"/>
      <c r="K16" s="220"/>
    </row>
    <row r="17" spans="1:11" x14ac:dyDescent="0.35">
      <c r="A17" s="6">
        <v>23</v>
      </c>
      <c r="B17" s="260" t="str">
        <f>AKPD!H28</f>
        <v>Saya masih sedikit mengetahui tentang dampak atau bahaya rokok</v>
      </c>
      <c r="C17" s="6">
        <f>'Analisis 2'!D25</f>
        <v>0</v>
      </c>
      <c r="D17" s="17" t="e">
        <f>'Analisis 2'!E25</f>
        <v>#DIV/0!</v>
      </c>
      <c r="E17" s="17" t="e">
        <f>'Analisis 2'!F25</f>
        <v>#DIV/0!</v>
      </c>
      <c r="F17" s="593" t="s">
        <v>122</v>
      </c>
      <c r="G17" s="223"/>
      <c r="H17" s="223"/>
      <c r="I17" s="223"/>
      <c r="J17" s="223"/>
      <c r="K17" s="220"/>
    </row>
    <row r="18" spans="1:11" x14ac:dyDescent="0.35">
      <c r="A18" s="6">
        <v>21</v>
      </c>
      <c r="B18" s="260" t="str">
        <f>AKPD!H26</f>
        <v>Saya belum banyak mengenal lingkungan sekolah baru</v>
      </c>
      <c r="C18" s="6">
        <f>'Analisis 2'!D23</f>
        <v>0</v>
      </c>
      <c r="D18" s="17" t="e">
        <f>'Analisis 2'!E23</f>
        <v>#DIV/0!</v>
      </c>
      <c r="E18" s="17" t="e">
        <f>'Analisis 2'!F23</f>
        <v>#DIV/0!</v>
      </c>
      <c r="F18" s="593" t="s">
        <v>118</v>
      </c>
      <c r="G18" s="223"/>
      <c r="H18" s="5"/>
      <c r="I18" s="5"/>
      <c r="J18" s="5"/>
      <c r="K18" s="220"/>
    </row>
    <row r="19" spans="1:11" x14ac:dyDescent="0.35">
      <c r="A19" s="6">
        <v>5</v>
      </c>
      <c r="B19" s="260" t="str">
        <f>AKPD!H10</f>
        <v>Saya belum paham tentang sikap dan perilaku asertif</v>
      </c>
      <c r="C19" s="6">
        <f>'Analisis 2'!D7</f>
        <v>0</v>
      </c>
      <c r="D19" s="17" t="e">
        <f>'Analisis 2'!E7</f>
        <v>#DIV/0!</v>
      </c>
      <c r="E19" s="17" t="e">
        <f>'Analisis 2'!F7</f>
        <v>#DIV/0!</v>
      </c>
      <c r="F19" s="593" t="s">
        <v>122</v>
      </c>
      <c r="G19" s="223"/>
      <c r="H19" s="223"/>
      <c r="I19" s="223"/>
      <c r="J19" s="223"/>
      <c r="K19" s="220"/>
    </row>
    <row r="20" spans="1:11" x14ac:dyDescent="0.35">
      <c r="A20" s="6">
        <v>47</v>
      </c>
      <c r="B20" s="260" t="str">
        <f>AKPD!H52</f>
        <v>Saya merasa bingung memilih kegiatan esktrakurikuler di sekolah</v>
      </c>
      <c r="C20" s="6">
        <f>'Analisis 2'!D49</f>
        <v>0</v>
      </c>
      <c r="D20" s="17" t="e">
        <f>'Analisis 2'!E49</f>
        <v>#DIV/0!</v>
      </c>
      <c r="E20" s="17" t="e">
        <f>'Analisis 2'!F49</f>
        <v>#DIV/0!</v>
      </c>
      <c r="F20" s="593" t="s">
        <v>118</v>
      </c>
      <c r="G20" s="223"/>
      <c r="H20" s="223"/>
      <c r="I20" s="223"/>
      <c r="J20" s="223"/>
      <c r="K20" s="220"/>
    </row>
    <row r="21" spans="1:11" x14ac:dyDescent="0.35">
      <c r="A21" s="6">
        <v>31</v>
      </c>
      <c r="B21" s="260" t="str">
        <f>AKPD!H36</f>
        <v>Saya kurang suka  berkomunikasi dengan teman lawan jenis</v>
      </c>
      <c r="C21" s="6">
        <f>'Analisis 2'!D33</f>
        <v>0</v>
      </c>
      <c r="D21" s="17" t="e">
        <f>'Analisis 2'!E33</f>
        <v>#DIV/0!</v>
      </c>
      <c r="E21" s="17" t="e">
        <f>'Analisis 2'!F33</f>
        <v>#DIV/0!</v>
      </c>
      <c r="F21" s="593" t="s">
        <v>131</v>
      </c>
      <c r="G21" s="223"/>
      <c r="H21" s="223"/>
      <c r="I21" s="223"/>
      <c r="J21" s="223"/>
      <c r="K21" s="220"/>
    </row>
    <row r="22" spans="1:11" x14ac:dyDescent="0.35">
      <c r="A22" s="6">
        <v>12</v>
      </c>
      <c r="B22" s="260" t="str">
        <f>AKPD!H17</f>
        <v>Saya belum tahu ciri-ciri/sifat/prilaku pribadi yang berkarakter</v>
      </c>
      <c r="C22" s="6">
        <f>'Analisis 2'!D14</f>
        <v>0</v>
      </c>
      <c r="D22" s="17" t="e">
        <f>'Analisis 2'!E14</f>
        <v>#DIV/0!</v>
      </c>
      <c r="E22" s="17" t="e">
        <f>'Analisis 2'!F14</f>
        <v>#DIV/0!</v>
      </c>
      <c r="F22" s="593" t="s">
        <v>131</v>
      </c>
      <c r="G22" s="223"/>
      <c r="H22" s="223"/>
      <c r="I22" s="223"/>
      <c r="J22" s="223"/>
      <c r="K22" s="220"/>
    </row>
    <row r="23" spans="1:11" x14ac:dyDescent="0.35">
      <c r="A23" s="6">
        <v>22</v>
      </c>
      <c r="B23" s="260" t="str">
        <f>AKPD!H27</f>
        <v>Saya belum memahami tentang kenakalan remaja</v>
      </c>
      <c r="C23" s="6">
        <f>'Analisis 2'!D24</f>
        <v>0</v>
      </c>
      <c r="D23" s="17" t="e">
        <f>'Analisis 2'!E24</f>
        <v>#DIV/0!</v>
      </c>
      <c r="E23" s="17" t="e">
        <f>'Analisis 2'!F24</f>
        <v>#DIV/0!</v>
      </c>
      <c r="F23" s="593" t="s">
        <v>131</v>
      </c>
      <c r="G23" s="223"/>
      <c r="H23" s="223"/>
      <c r="I23" s="223"/>
      <c r="J23" s="223"/>
      <c r="K23" s="220"/>
    </row>
    <row r="24" spans="1:11" x14ac:dyDescent="0.35">
      <c r="A24" s="6">
        <v>41</v>
      </c>
      <c r="B24" s="260" t="str">
        <f>AKPD!H46</f>
        <v>Saya merasa malas belajar dan kalau belajar sering ngantuk</v>
      </c>
      <c r="C24" s="6">
        <f>'Analisis 2'!D43</f>
        <v>0</v>
      </c>
      <c r="D24" s="17" t="e">
        <f>'Analisis 2'!E43</f>
        <v>#DIV/0!</v>
      </c>
      <c r="E24" s="17" t="e">
        <f>'Analisis 2'!F43</f>
        <v>#DIV/0!</v>
      </c>
      <c r="F24" s="593" t="s">
        <v>130</v>
      </c>
      <c r="G24" s="223"/>
      <c r="H24" s="223"/>
      <c r="I24" s="223"/>
      <c r="J24" s="223"/>
      <c r="K24" s="220"/>
    </row>
    <row r="25" spans="1:11" ht="29" x14ac:dyDescent="0.35">
      <c r="A25" s="6">
        <v>8</v>
      </c>
      <c r="B25" s="260" t="str">
        <f>AKPD!H13</f>
        <v>Saya belum tahu perubahan dan permasalahan yang terjadi pada masa remaja</v>
      </c>
      <c r="C25" s="6">
        <f>'Analisis 2'!D10</f>
        <v>0</v>
      </c>
      <c r="D25" s="17" t="e">
        <f>'Analisis 2'!E10</f>
        <v>#DIV/0!</v>
      </c>
      <c r="E25" s="17" t="e">
        <f>'Analisis 2'!F10</f>
        <v>#DIV/0!</v>
      </c>
      <c r="F25" s="593" t="s">
        <v>126</v>
      </c>
      <c r="G25" s="223"/>
      <c r="H25" s="223"/>
      <c r="I25" s="223"/>
      <c r="J25" s="223"/>
      <c r="K25" s="220"/>
    </row>
    <row r="26" spans="1:11" x14ac:dyDescent="0.35">
      <c r="A26" s="6">
        <v>11</v>
      </c>
      <c r="B26" s="260" t="str">
        <f>AKPD!H16</f>
        <v>Saya kadang kurang menjaga kesehatan diri</v>
      </c>
      <c r="C26" s="6">
        <f>'Analisis 2'!D13</f>
        <v>0</v>
      </c>
      <c r="D26" s="17" t="e">
        <f>'Analisis 2'!E13</f>
        <v>#DIV/0!</v>
      </c>
      <c r="E26" s="17" t="e">
        <f>'Analisis 2'!F13</f>
        <v>#DIV/0!</v>
      </c>
      <c r="F26" s="593" t="s">
        <v>132</v>
      </c>
      <c r="G26" s="223"/>
      <c r="H26" s="223"/>
      <c r="I26" s="223"/>
      <c r="J26" s="223"/>
      <c r="K26" s="220"/>
    </row>
    <row r="27" spans="1:11" ht="29" x14ac:dyDescent="0.35">
      <c r="A27" s="6">
        <v>24</v>
      </c>
      <c r="B27" s="260" t="str">
        <f>AKPD!H29</f>
        <v>Saya belum banyak mengenal tentang perilaku sosial yang bertanggung jawab</v>
      </c>
      <c r="C27" s="6">
        <f>'Analisis 2'!D26</f>
        <v>0</v>
      </c>
      <c r="D27" s="17" t="e">
        <f>'Analisis 2'!E26</f>
        <v>#DIV/0!</v>
      </c>
      <c r="E27" s="17" t="e">
        <f>'Analisis 2'!F26</f>
        <v>#DIV/0!</v>
      </c>
      <c r="F27" s="593" t="s">
        <v>132</v>
      </c>
      <c r="G27" s="223"/>
      <c r="H27" s="223"/>
      <c r="I27" s="223"/>
      <c r="J27" s="223"/>
      <c r="K27" s="220"/>
    </row>
    <row r="28" spans="1:11" ht="19.5" customHeight="1" x14ac:dyDescent="0.35">
      <c r="A28" s="6">
        <v>28</v>
      </c>
      <c r="B28" s="260" t="str">
        <f>AKPD!H33</f>
        <v>Saya kurang memahami dampak dari media sosial</v>
      </c>
      <c r="C28" s="6">
        <f>'Analisis 2'!D30</f>
        <v>0</v>
      </c>
      <c r="D28" s="17" t="e">
        <f>'Analisis 2'!E30</f>
        <v>#DIV/0!</v>
      </c>
      <c r="E28" s="17" t="e">
        <f>'Analisis 2'!F30</f>
        <v>#DIV/0!</v>
      </c>
      <c r="F28" s="593" t="s">
        <v>132</v>
      </c>
      <c r="G28" s="223"/>
      <c r="H28" s="223"/>
      <c r="I28" s="223"/>
      <c r="J28" s="223"/>
      <c r="K28" s="220"/>
    </row>
    <row r="29" spans="1:11" x14ac:dyDescent="0.35">
      <c r="A29" s="6">
        <v>35</v>
      </c>
      <c r="B29" s="260" t="str">
        <f>AKPD!H40</f>
        <v>Orang tua saya tidak peduli dengan kegiatan belajar saya</v>
      </c>
      <c r="C29" s="6">
        <f>'Analisis 2'!D37</f>
        <v>0</v>
      </c>
      <c r="D29" s="17" t="e">
        <f>'Analisis 2'!E37</f>
        <v>#DIV/0!</v>
      </c>
      <c r="E29" s="17" t="e">
        <f>'Analisis 2'!F37</f>
        <v>#DIV/0!</v>
      </c>
      <c r="F29" s="593" t="s">
        <v>852</v>
      </c>
      <c r="G29" s="223"/>
      <c r="H29" s="223"/>
      <c r="I29" s="223"/>
      <c r="J29" s="223"/>
      <c r="K29" s="220"/>
    </row>
    <row r="30" spans="1:11" x14ac:dyDescent="0.35">
      <c r="A30" s="6">
        <v>17</v>
      </c>
      <c r="B30" s="260" t="str">
        <f>AKPD!H22</f>
        <v>Saya mempunyai masalah dengan anggota keluarga di rumah</v>
      </c>
      <c r="C30" s="6">
        <f>'Analisis 2'!D19</f>
        <v>0</v>
      </c>
      <c r="D30" s="17" t="e">
        <f>'Analisis 2'!E19</f>
        <v>#DIV/0!</v>
      </c>
      <c r="E30" s="17" t="e">
        <f>'Analisis 2'!F19</f>
        <v>#DIV/0!</v>
      </c>
      <c r="F30" s="593" t="s">
        <v>126</v>
      </c>
      <c r="G30" s="223"/>
      <c r="H30" s="223"/>
      <c r="I30" s="223"/>
      <c r="J30" s="223"/>
      <c r="K30" s="220"/>
    </row>
    <row r="31" spans="1:11" x14ac:dyDescent="0.35">
      <c r="A31" s="6">
        <v>29</v>
      </c>
      <c r="B31" s="260" t="str">
        <f>AKPD!H34</f>
        <v>Saya jarang bermain/berteman di lingkungan tempat saya tinggal</v>
      </c>
      <c r="C31" s="6">
        <f>'Analisis 2'!D31</f>
        <v>0</v>
      </c>
      <c r="D31" s="17" t="e">
        <f>'Analisis 2'!E31</f>
        <v>#DIV/0!</v>
      </c>
      <c r="E31" s="17" t="e">
        <f>'Analisis 2'!F31</f>
        <v>#DIV/0!</v>
      </c>
      <c r="F31" s="593" t="s">
        <v>131</v>
      </c>
      <c r="G31" s="223"/>
      <c r="H31" s="223"/>
      <c r="I31" s="223"/>
      <c r="J31" s="223"/>
      <c r="K31" s="220"/>
    </row>
    <row r="32" spans="1:11" x14ac:dyDescent="0.35">
      <c r="A32" s="6">
        <v>25</v>
      </c>
      <c r="B32" s="260" t="str">
        <f>AKPD!H30</f>
        <v>Saya belum tahu tentang bullying dan cara mensikapinya</v>
      </c>
      <c r="C32" s="6">
        <f>'Analisis 2'!D27</f>
        <v>0</v>
      </c>
      <c r="D32" s="17" t="e">
        <f>'Analisis 2'!E27</f>
        <v>#DIV/0!</v>
      </c>
      <c r="E32" s="17" t="e">
        <f>'Analisis 2'!F27</f>
        <v>#DIV/0!</v>
      </c>
      <c r="F32" s="593" t="s">
        <v>128</v>
      </c>
      <c r="G32" s="223"/>
      <c r="H32" s="223"/>
      <c r="I32" s="223"/>
      <c r="J32" s="223"/>
      <c r="K32" s="220"/>
    </row>
    <row r="33" spans="1:11" x14ac:dyDescent="0.35">
      <c r="A33" s="6">
        <v>40</v>
      </c>
      <c r="B33" s="260" t="str">
        <f>AKPD!H45</f>
        <v>Saya belum tahu tentang struktur kurikulum yang ada di sekolah</v>
      </c>
      <c r="C33" s="6">
        <f>'Analisis 2'!D42</f>
        <v>0</v>
      </c>
      <c r="D33" s="17" t="e">
        <f>'Analisis 2'!E42</f>
        <v>#DIV/0!</v>
      </c>
      <c r="E33" s="17" t="e">
        <f>'Analisis 2'!F42</f>
        <v>#DIV/0!</v>
      </c>
      <c r="F33" s="593" t="s">
        <v>118</v>
      </c>
      <c r="G33" s="223"/>
      <c r="H33" s="223"/>
      <c r="I33" s="223"/>
      <c r="J33" s="223"/>
      <c r="K33" s="220"/>
    </row>
    <row r="34" spans="1:11" x14ac:dyDescent="0.35">
      <c r="A34" s="6">
        <v>45</v>
      </c>
      <c r="B34" s="260" t="str">
        <f>AKPD!H50</f>
        <v>Saya belum tahu cara memperoleh bantuan pendidikan (beasiswa)</v>
      </c>
      <c r="C34" s="6">
        <f>'Analisis 2'!D47</f>
        <v>0</v>
      </c>
      <c r="D34" s="17" t="e">
        <f>'Analisis 2'!E47</f>
        <v>#DIV/0!</v>
      </c>
      <c r="E34" s="17" t="e">
        <f>'Analisis 2'!F47</f>
        <v>#DIV/0!</v>
      </c>
      <c r="F34" s="593" t="s">
        <v>122</v>
      </c>
      <c r="G34" s="223"/>
      <c r="H34" s="223"/>
      <c r="I34" s="223"/>
      <c r="J34" s="223"/>
      <c r="K34" s="220"/>
    </row>
    <row r="35" spans="1:11" x14ac:dyDescent="0.35">
      <c r="A35" s="6">
        <v>3</v>
      </c>
      <c r="B35" s="260" t="str">
        <f>AKPD!H8</f>
        <v>Saya kadang-kadang masih suka menyontek pada waktu tes</v>
      </c>
      <c r="C35" s="6">
        <f>'Analisis 2'!D5</f>
        <v>0</v>
      </c>
      <c r="D35" s="17" t="e">
        <f>'Analisis 2'!E5</f>
        <v>#DIV/0!</v>
      </c>
      <c r="E35" s="17" t="e">
        <f>'Analisis 2'!F5</f>
        <v>#DIV/0!</v>
      </c>
      <c r="F35" s="593" t="s">
        <v>851</v>
      </c>
      <c r="G35" s="223"/>
      <c r="H35" s="223"/>
      <c r="I35" s="223"/>
      <c r="J35" s="223"/>
      <c r="K35" s="220"/>
    </row>
    <row r="36" spans="1:11" ht="21" customHeight="1" x14ac:dyDescent="0.35">
      <c r="A36" s="6">
        <v>39</v>
      </c>
      <c r="B36" s="260" t="str">
        <f>AKPD!H44</f>
        <v>Saya belajarnya jika akan ada tes  atau ujian saja</v>
      </c>
      <c r="C36" s="6">
        <f>'Analisis 2'!D41</f>
        <v>0</v>
      </c>
      <c r="D36" s="17" t="e">
        <f>'Analisis 2'!E41</f>
        <v>#DIV/0!</v>
      </c>
      <c r="E36" s="17" t="e">
        <f>'Analisis 2'!F41</f>
        <v>#DIV/0!</v>
      </c>
      <c r="F36" s="593" t="s">
        <v>126</v>
      </c>
      <c r="G36" s="223"/>
      <c r="H36" s="223"/>
      <c r="I36" s="223"/>
      <c r="J36" s="223"/>
      <c r="K36" s="220"/>
    </row>
    <row r="37" spans="1:11" x14ac:dyDescent="0.35">
      <c r="A37" s="6">
        <v>19</v>
      </c>
      <c r="B37" s="260" t="str">
        <f>AKPD!H24</f>
        <v>Saya sedang memiliki konflik pribadi</v>
      </c>
      <c r="C37" s="6">
        <f>'Analisis 2'!D21</f>
        <v>0</v>
      </c>
      <c r="D37" s="17" t="e">
        <f>'Analisis 2'!E21</f>
        <v>#DIV/0!</v>
      </c>
      <c r="E37" s="17" t="e">
        <f>'Analisis 2'!F21</f>
        <v>#DIV/0!</v>
      </c>
      <c r="F37" s="593" t="s">
        <v>127</v>
      </c>
      <c r="G37" s="223"/>
      <c r="H37" s="223"/>
      <c r="I37" s="223"/>
      <c r="J37" s="223"/>
      <c r="K37" s="220"/>
    </row>
    <row r="38" spans="1:11" x14ac:dyDescent="0.35">
      <c r="A38" s="6">
        <v>48</v>
      </c>
      <c r="B38" s="260" t="str">
        <f>AKPD!H53</f>
        <v>Saya merasa belum mantap pada pilihan peminatan yang diambil</v>
      </c>
      <c r="C38" s="6">
        <f>'Analisis 2'!D50</f>
        <v>0</v>
      </c>
      <c r="D38" s="17" t="e">
        <f>'Analisis 2'!E50</f>
        <v>#DIV/0!</v>
      </c>
      <c r="E38" s="17" t="e">
        <f>'Analisis 2'!F50</f>
        <v>#DIV/0!</v>
      </c>
      <c r="F38" s="593" t="s">
        <v>132</v>
      </c>
      <c r="G38" s="223"/>
      <c r="H38" s="223"/>
      <c r="I38" s="223"/>
      <c r="J38" s="223"/>
      <c r="K38" s="220"/>
    </row>
    <row r="39" spans="1:11" x14ac:dyDescent="0.35">
      <c r="A39" s="6">
        <v>38</v>
      </c>
      <c r="B39" s="260" t="str">
        <f>AKPD!H43</f>
        <v>Saya belum tahu cara memanfaatkan sumber belajar</v>
      </c>
      <c r="C39" s="6">
        <f>'Analisis 2'!D40</f>
        <v>0</v>
      </c>
      <c r="D39" s="17" t="e">
        <f>'Analisis 2'!E40</f>
        <v>#DIV/0!</v>
      </c>
      <c r="E39" s="17" t="e">
        <f>'Analisis 2'!F40</f>
        <v>#DIV/0!</v>
      </c>
      <c r="F39" s="593"/>
      <c r="G39" s="223"/>
      <c r="H39" s="223"/>
      <c r="I39" s="223"/>
      <c r="J39" s="223"/>
      <c r="K39" s="220"/>
    </row>
    <row r="40" spans="1:11" x14ac:dyDescent="0.35">
      <c r="A40" s="6">
        <v>37</v>
      </c>
      <c r="B40" s="260" t="str">
        <f>AKPD!H42</f>
        <v>Saya merasa kesulitan dalam memahami pelajaran tertentu</v>
      </c>
      <c r="C40" s="6">
        <f>'Analisis 2'!D39</f>
        <v>0</v>
      </c>
      <c r="D40" s="17" t="e">
        <f>'Analisis 2'!E39</f>
        <v>#DIV/0!</v>
      </c>
      <c r="E40" s="17" t="e">
        <f>'Analisis 2'!F39</f>
        <v>#DIV/0!</v>
      </c>
      <c r="F40" s="593"/>
      <c r="G40" s="223"/>
      <c r="H40" s="223"/>
      <c r="I40" s="223"/>
      <c r="J40" s="223"/>
      <c r="K40" s="220"/>
    </row>
    <row r="41" spans="1:11" x14ac:dyDescent="0.35">
      <c r="A41" s="6">
        <v>16</v>
      </c>
      <c r="B41" s="260" t="str">
        <f>AKPD!H21</f>
        <v>Saya merasa tidak betah tinggal di rumah sendiri</v>
      </c>
      <c r="C41" s="6">
        <f>'Analisis 2'!D18</f>
        <v>0</v>
      </c>
      <c r="D41" s="17" t="e">
        <f>'Analisis 2'!E18</f>
        <v>#DIV/0!</v>
      </c>
      <c r="E41" s="17" t="e">
        <f>'Analisis 2'!F18</f>
        <v>#DIV/0!</v>
      </c>
      <c r="F41" s="593" t="s">
        <v>126</v>
      </c>
      <c r="G41" s="223"/>
      <c r="H41" s="223"/>
      <c r="I41" s="223"/>
      <c r="J41" s="223"/>
      <c r="K41" s="220"/>
    </row>
    <row r="42" spans="1:11" x14ac:dyDescent="0.35">
      <c r="A42" s="6">
        <v>32</v>
      </c>
      <c r="B42" s="260" t="str">
        <f>AKPD!H37</f>
        <v>Saya belum tahu cara belajar yang baik dan benar di SMA/MA</v>
      </c>
      <c r="C42" s="6">
        <f>'Analisis 2'!D34</f>
        <v>0</v>
      </c>
      <c r="D42" s="17" t="e">
        <f>'Analisis 2'!E34</f>
        <v>#DIV/0!</v>
      </c>
      <c r="E42" s="17" t="e">
        <f>'Analisis 2'!F34</f>
        <v>#DIV/0!</v>
      </c>
      <c r="F42" s="593" t="s">
        <v>122</v>
      </c>
      <c r="G42" s="223"/>
      <c r="H42" s="223"/>
      <c r="I42" s="223"/>
      <c r="J42" s="223"/>
      <c r="K42" s="220"/>
    </row>
    <row r="43" spans="1:11" ht="29" x14ac:dyDescent="0.35">
      <c r="A43" s="6">
        <v>43</v>
      </c>
      <c r="B43" s="260" t="str">
        <f>AKPD!H48</f>
        <v>Saya belum paham cara memilih lembaga bimbingan belajar yang baik</v>
      </c>
      <c r="C43" s="6">
        <f>'Analisis 2'!D45</f>
        <v>0</v>
      </c>
      <c r="D43" s="17" t="e">
        <f>'Analisis 2'!E45</f>
        <v>#DIV/0!</v>
      </c>
      <c r="E43" s="17" t="e">
        <f>'Analisis 2'!F45</f>
        <v>#DIV/0!</v>
      </c>
      <c r="F43" s="593" t="s">
        <v>133</v>
      </c>
      <c r="G43" s="223"/>
      <c r="H43" s="223"/>
      <c r="I43" s="223"/>
      <c r="J43" s="223"/>
      <c r="K43" s="220"/>
    </row>
    <row r="44" spans="1:11" ht="29" x14ac:dyDescent="0.35">
      <c r="A44" s="6">
        <v>34</v>
      </c>
      <c r="B44" s="260" t="str">
        <f>AKPD!H39</f>
        <v>Saya belum paham tentang gaya belajar dan strategi yang sesuai dengannya</v>
      </c>
      <c r="C44" s="6">
        <f>'Analisis 2'!D36</f>
        <v>0</v>
      </c>
      <c r="D44" s="17" t="e">
        <f>'Analisis 2'!E36</f>
        <v>#DIV/0!</v>
      </c>
      <c r="E44" s="17" t="e">
        <f>'Analisis 2'!F36</f>
        <v>#DIV/0!</v>
      </c>
      <c r="F44" s="593" t="s">
        <v>126</v>
      </c>
      <c r="G44" s="223"/>
      <c r="H44" s="223"/>
      <c r="I44" s="223"/>
      <c r="J44" s="223"/>
      <c r="K44" s="220"/>
    </row>
    <row r="45" spans="1:11" x14ac:dyDescent="0.35">
      <c r="A45" s="6">
        <v>44</v>
      </c>
      <c r="B45" s="260" t="str">
        <f>AKPD!H49</f>
        <v>Saya belum dapat memanfaatkan teknologi informasi untuk belajar</v>
      </c>
      <c r="C45" s="6">
        <f>'Analisis 2'!D46</f>
        <v>0</v>
      </c>
      <c r="D45" s="17" t="e">
        <f>'Analisis 2'!E46</f>
        <v>#DIV/0!</v>
      </c>
      <c r="E45" s="17" t="e">
        <f>'Analisis 2'!F46</f>
        <v>#DIV/0!</v>
      </c>
      <c r="F45" s="593"/>
      <c r="G45" s="223"/>
      <c r="H45" s="223"/>
      <c r="I45" s="223"/>
      <c r="J45" s="223"/>
      <c r="K45" s="220"/>
    </row>
    <row r="46" spans="1:11" x14ac:dyDescent="0.35">
      <c r="A46" s="6">
        <v>30</v>
      </c>
      <c r="B46" s="260" t="str">
        <f>AKPD!H35</f>
        <v>Saya belum banyak teman atau sahabat</v>
      </c>
      <c r="C46" s="6">
        <f>'Analisis 2'!D32</f>
        <v>0</v>
      </c>
      <c r="D46" s="17" t="e">
        <f>'Analisis 2'!E32</f>
        <v>#DIV/0!</v>
      </c>
      <c r="E46" s="17" t="e">
        <f>'Analisis 2'!F32</f>
        <v>#DIV/0!</v>
      </c>
      <c r="F46" s="593" t="s">
        <v>131</v>
      </c>
      <c r="G46" s="223"/>
      <c r="H46" s="223"/>
      <c r="I46" s="223"/>
      <c r="J46" s="223"/>
      <c r="K46" s="220"/>
    </row>
    <row r="47" spans="1:11" ht="16.5" customHeight="1" x14ac:dyDescent="0.35">
      <c r="A47" s="6">
        <v>26</v>
      </c>
      <c r="B47" s="260" t="str">
        <f>AKPD!H31</f>
        <v>Saya sukar bergaul dengan teman-teman di sekolah</v>
      </c>
      <c r="C47" s="6">
        <f>'Analisis 2'!D28</f>
        <v>0</v>
      </c>
      <c r="D47" s="17" t="e">
        <f>'Analisis 2'!E28</f>
        <v>#DIV/0!</v>
      </c>
      <c r="E47" s="17" t="e">
        <f>'Analisis 2'!F28</f>
        <v>#DIV/0!</v>
      </c>
      <c r="F47" s="593" t="s">
        <v>131</v>
      </c>
      <c r="G47" s="223"/>
      <c r="H47" s="223"/>
      <c r="I47" s="223"/>
      <c r="J47" s="223"/>
      <c r="K47" s="220"/>
    </row>
    <row r="48" spans="1:11" ht="29" x14ac:dyDescent="0.35">
      <c r="A48" s="6">
        <v>49</v>
      </c>
      <c r="B48" s="260" t="str">
        <f>AKPD!H54</f>
        <v>Saya merasa belum paham hubungan antara hobi, bakat, minat, kemampuan dan karir</v>
      </c>
      <c r="C48" s="6">
        <f>'Analisis 2'!D51</f>
        <v>0</v>
      </c>
      <c r="D48" s="17" t="e">
        <f>'Analisis 2'!E51</f>
        <v>#DIV/0!</v>
      </c>
      <c r="E48" s="17" t="e">
        <f>'Analisis 2'!F51</f>
        <v>#DIV/0!</v>
      </c>
      <c r="F48" s="593" t="s">
        <v>122</v>
      </c>
      <c r="G48" s="223"/>
      <c r="H48" s="223"/>
      <c r="I48" s="223"/>
      <c r="J48" s="223"/>
      <c r="K48" s="220"/>
    </row>
    <row r="49" spans="1:11" x14ac:dyDescent="0.35">
      <c r="A49" s="6">
        <v>13</v>
      </c>
      <c r="B49" s="260" t="str">
        <f>AKPD!H18</f>
        <v>Saya merasa kurang memilki tanggung jawab  pada diri sendiri</v>
      </c>
      <c r="C49" s="6">
        <f>'Analisis 2'!D15</f>
        <v>0</v>
      </c>
      <c r="D49" s="17" t="e">
        <f>'Analisis 2'!E15</f>
        <v>#DIV/0!</v>
      </c>
      <c r="E49" s="17" t="e">
        <f>'Analisis 2'!F15</f>
        <v>#DIV/0!</v>
      </c>
      <c r="F49" s="593"/>
      <c r="G49" s="223"/>
      <c r="H49" s="223"/>
      <c r="I49" s="223"/>
      <c r="J49" s="223"/>
      <c r="K49" s="220"/>
    </row>
    <row r="50" spans="1:11" x14ac:dyDescent="0.35">
      <c r="A50" s="6">
        <v>46</v>
      </c>
      <c r="B50" s="260" t="str">
        <f>AKPD!H51</f>
        <v>Saya terpaksa harus bekerja untuk mencukupi kebutuhan hidup</v>
      </c>
      <c r="C50" s="6">
        <f>'Analisis 2'!D48</f>
        <v>0</v>
      </c>
      <c r="D50" s="17" t="e">
        <f>'Analisis 2'!E48</f>
        <v>#DIV/0!</v>
      </c>
      <c r="E50" s="17" t="e">
        <f>'Analisis 2'!F48</f>
        <v>#DIV/0!</v>
      </c>
      <c r="F50" s="593" t="s">
        <v>133</v>
      </c>
      <c r="G50" s="223"/>
      <c r="H50" s="223"/>
      <c r="I50" s="223"/>
      <c r="J50" s="223"/>
      <c r="K50" s="220"/>
    </row>
    <row r="51" spans="1:11" x14ac:dyDescent="0.35">
      <c r="A51" s="6">
        <v>4</v>
      </c>
      <c r="B51" s="260" t="str">
        <f>AKPD!H9</f>
        <v>Saya merasa belum bisa mengendalikan emosi dengan baik</v>
      </c>
      <c r="C51" s="6">
        <f>'Analisis 2'!D6</f>
        <v>0</v>
      </c>
      <c r="D51" s="17" t="e">
        <f>'Analisis 2'!E6</f>
        <v>#DIV/0!</v>
      </c>
      <c r="E51" s="17" t="e">
        <f>'Analisis 2'!F6</f>
        <v>#DIV/0!</v>
      </c>
      <c r="F51" s="593"/>
      <c r="G51" s="223"/>
      <c r="H51" s="223"/>
      <c r="I51" s="223"/>
      <c r="J51" s="223"/>
      <c r="K51" s="220"/>
    </row>
    <row r="52" spans="1:11" x14ac:dyDescent="0.35">
      <c r="A52" s="6">
        <v>50</v>
      </c>
      <c r="B52" s="260" t="str">
        <f>AKPD!H55</f>
        <v>Saya belum memiliki perencanaan karir masa depan</v>
      </c>
      <c r="C52" s="6">
        <f>'Analisis 2'!D52</f>
        <v>0</v>
      </c>
      <c r="D52" s="17" t="e">
        <f>'Analisis 2'!E52</f>
        <v>#DIV/0!</v>
      </c>
      <c r="E52" s="17" t="e">
        <f>'Analisis 2'!F52</f>
        <v>#DIV/0!</v>
      </c>
      <c r="F52" s="593"/>
      <c r="G52" s="223"/>
      <c r="H52" s="223"/>
      <c r="I52" s="223"/>
      <c r="J52" s="223"/>
      <c r="K52" s="220"/>
    </row>
    <row r="53" spans="1:11" ht="29" x14ac:dyDescent="0.35">
      <c r="A53" s="6">
        <v>36</v>
      </c>
      <c r="B53" s="260" t="str">
        <f>AKPD!H41</f>
        <v xml:space="preserve">Saya masih sering menunda-nunda tugas sekolah/pekerjaan rumah (PR)  </v>
      </c>
      <c r="C53" s="6">
        <f>'Analisis 2'!D38</f>
        <v>0</v>
      </c>
      <c r="D53" s="17" t="e">
        <f>'Analisis 2'!E38</f>
        <v>#DIV/0!</v>
      </c>
      <c r="E53" s="17" t="e">
        <f>'Analisis 2'!F38</f>
        <v>#DIV/0!</v>
      </c>
      <c r="F53" s="593"/>
      <c r="G53" s="223"/>
      <c r="H53" s="223"/>
      <c r="I53" s="223"/>
      <c r="J53" s="223"/>
      <c r="K53" s="220"/>
    </row>
    <row r="54" spans="1:11" x14ac:dyDescent="0.35">
      <c r="A54" s="6">
        <v>33</v>
      </c>
      <c r="B54" s="260" t="str">
        <f>AKPD!H38</f>
        <v>Saya belum tahu cara meraih prestasi di sekolah</v>
      </c>
      <c r="C54" s="6">
        <f>'Analisis 2'!D35</f>
        <v>0</v>
      </c>
      <c r="D54" s="17" t="e">
        <f>'Analisis 2'!E35</f>
        <v>#DIV/0!</v>
      </c>
      <c r="E54" s="17" t="e">
        <f>'Analisis 2'!F35</f>
        <v>#DIV/0!</v>
      </c>
      <c r="F54" s="593"/>
      <c r="G54" s="223"/>
      <c r="H54" s="223"/>
      <c r="I54" s="223"/>
      <c r="J54" s="223"/>
      <c r="K54" s="220"/>
    </row>
    <row r="55" spans="1:11" x14ac:dyDescent="0.35">
      <c r="A55" s="6">
        <v>27</v>
      </c>
      <c r="B55" s="260" t="str">
        <f>AKPD!H32</f>
        <v>Sering saya dianggap tidak sopan pada orang lain</v>
      </c>
      <c r="C55" s="6">
        <f>'Analisis 2'!D29</f>
        <v>0</v>
      </c>
      <c r="D55" s="17" t="e">
        <f>'Analisis 2'!E29</f>
        <v>#DIV/0!</v>
      </c>
      <c r="E55" s="17" t="e">
        <f>'Analisis 2'!F29</f>
        <v>#DIV/0!</v>
      </c>
      <c r="F55" s="593"/>
      <c r="G55" s="223"/>
      <c r="H55" s="223"/>
      <c r="I55" s="223"/>
      <c r="J55" s="223"/>
      <c r="K55" s="220"/>
    </row>
    <row r="56" spans="1:11" x14ac:dyDescent="0.35">
      <c r="A56" s="6">
        <v>42</v>
      </c>
      <c r="B56" s="260" t="str">
        <f>AKPD!H47</f>
        <v>Saya belum terbiasa belajar bersama atau belajar kelompok</v>
      </c>
      <c r="C56" s="6">
        <f>'Analisis 2'!D44</f>
        <v>0</v>
      </c>
      <c r="D56" s="17" t="e">
        <f>'Analisis 2'!E44</f>
        <v>#DIV/0!</v>
      </c>
      <c r="E56" s="17" t="e">
        <f>'Analisis 2'!F44</f>
        <v>#DIV/0!</v>
      </c>
      <c r="F56" s="593"/>
      <c r="G56" s="223"/>
      <c r="H56" s="223"/>
      <c r="I56" s="223"/>
      <c r="J56" s="223"/>
      <c r="K56" s="220"/>
    </row>
    <row r="57" spans="1:11" x14ac:dyDescent="0.35">
      <c r="A57" s="6">
        <v>15</v>
      </c>
      <c r="B57" s="260" t="str">
        <f>AKPD!H20</f>
        <v>Kondisi orang tua saya sedang tidak harmonis</v>
      </c>
      <c r="C57" s="6">
        <f>'Analisis 2'!D17</f>
        <v>0</v>
      </c>
      <c r="D57" s="17" t="e">
        <f>'Analisis 2'!E17</f>
        <v>#DIV/0!</v>
      </c>
      <c r="E57" s="17" t="e">
        <f>'Analisis 2'!F17</f>
        <v>#DIV/0!</v>
      </c>
      <c r="F57" s="593"/>
      <c r="G57" s="223"/>
      <c r="H57" s="223"/>
      <c r="I57" s="223"/>
      <c r="J57" s="223"/>
      <c r="K57" s="220"/>
    </row>
  </sheetData>
  <sortState ref="A8:J57">
    <sortCondition descending="1" ref="C8"/>
  </sortState>
  <mergeCells count="9">
    <mergeCell ref="A6:A7"/>
    <mergeCell ref="A1:J1"/>
    <mergeCell ref="A2:J2"/>
    <mergeCell ref="B6:B7"/>
    <mergeCell ref="G6:J6"/>
    <mergeCell ref="F6:F7"/>
    <mergeCell ref="E6:E7"/>
    <mergeCell ref="D6:D7"/>
    <mergeCell ref="C6:C7"/>
  </mergeCells>
  <conditionalFormatting sqref="K8:K57">
    <cfRule type="containsText" dxfId="11" priority="3" operator="containsText" text="RENDAH">
      <formula>NOT(ISERROR(SEARCH("RENDAH",K8)))</formula>
    </cfRule>
    <cfRule type="containsText" dxfId="10" priority="4" operator="containsText" text="SEDANG">
      <formula>NOT(ISERROR(SEARCH("SEDANG",K8)))</formula>
    </cfRule>
    <cfRule type="containsText" dxfId="9" priority="5" operator="containsText" text="TINGGI">
      <formula>NOT(ISERROR(SEARCH("TINGGI",K8)))</formula>
    </cfRule>
  </conditionalFormatting>
  <conditionalFormatting sqref="E8:E57">
    <cfRule type="containsText" dxfId="8" priority="1" operator="containsText" text="SEDANG">
      <formula>NOT(ISERROR(SEARCH("SEDANG",E8)))</formula>
    </cfRule>
    <cfRule type="containsText" dxfId="7" priority="2" operator="containsText" text="TINGGI">
      <formula>NOT(ISERROR(SEARCH("TINGGI",E8)))</formula>
    </cfRule>
  </conditionalFormatting>
  <pageMargins left="0.70866141732283472" right="0.31496062992125984" top="0.74803149606299213" bottom="0.35433070866141736" header="0.31496062992125984" footer="0.31496062992125984"/>
  <pageSetup paperSize="256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selection activeCell="D3" sqref="D3:K3"/>
    </sheetView>
  </sheetViews>
  <sheetFormatPr defaultRowHeight="14.5" x14ac:dyDescent="0.35"/>
  <cols>
    <col min="1" max="1" width="4.81640625" customWidth="1"/>
    <col min="2" max="2" width="43.453125" customWidth="1"/>
    <col min="3" max="3" width="9.1796875" customWidth="1"/>
    <col min="4" max="4" width="11.1796875" bestFit="1" customWidth="1"/>
  </cols>
  <sheetData>
    <row r="1" spans="1:14" ht="23.5" x14ac:dyDescent="0.55000000000000004">
      <c r="A1" s="652" t="s">
        <v>799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</row>
    <row r="2" spans="1:14" ht="27" x14ac:dyDescent="0.6">
      <c r="A2" s="653" t="s">
        <v>894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  <c r="M2" s="653"/>
      <c r="N2" s="653"/>
    </row>
    <row r="3" spans="1:14" ht="27" x14ac:dyDescent="0.6">
      <c r="A3" s="501"/>
      <c r="B3" s="501"/>
      <c r="C3" s="272" t="s">
        <v>275</v>
      </c>
      <c r="D3" s="848" t="s">
        <v>898</v>
      </c>
      <c r="E3" s="607"/>
      <c r="F3" s="607"/>
      <c r="G3" s="607"/>
      <c r="H3" s="607"/>
      <c r="I3" s="607"/>
      <c r="J3" s="607"/>
    </row>
    <row r="4" spans="1:14" ht="27" x14ac:dyDescent="0.6">
      <c r="A4" s="501"/>
      <c r="B4" s="501"/>
      <c r="C4" s="272" t="s">
        <v>276</v>
      </c>
      <c r="D4" s="242" t="str">
        <f>HOME!G9</f>
        <v>2019/2020</v>
      </c>
      <c r="E4" s="501"/>
      <c r="F4" s="501"/>
      <c r="G4" s="501"/>
      <c r="H4" s="501"/>
      <c r="I4" s="501"/>
      <c r="J4" s="501"/>
    </row>
    <row r="6" spans="1:14" ht="15" customHeight="1" x14ac:dyDescent="0.35">
      <c r="A6" s="674" t="s">
        <v>7</v>
      </c>
      <c r="B6" s="675" t="s">
        <v>786</v>
      </c>
      <c r="C6" s="678" t="s">
        <v>800</v>
      </c>
      <c r="D6" s="679"/>
      <c r="E6" s="679"/>
      <c r="F6" s="679"/>
      <c r="G6" s="679"/>
      <c r="H6" s="679"/>
      <c r="I6" s="679"/>
      <c r="J6" s="679"/>
      <c r="K6" s="679"/>
      <c r="L6" s="679"/>
      <c r="M6" s="679"/>
      <c r="N6" s="680"/>
    </row>
    <row r="7" spans="1:14" x14ac:dyDescent="0.35">
      <c r="A7" s="674"/>
      <c r="B7" s="676"/>
      <c r="C7" s="681" t="str">
        <f>ENTRI!A10</f>
        <v>Cut Nyak Dien</v>
      </c>
      <c r="D7" s="681"/>
      <c r="E7" s="682" t="e">
        <f>ENTRI!#REF!</f>
        <v>#REF!</v>
      </c>
      <c r="F7" s="682"/>
      <c r="G7" s="683">
        <f>ENTRI!A250</f>
        <v>0</v>
      </c>
      <c r="H7" s="684"/>
      <c r="I7" s="685">
        <f>ENTRI!A260</f>
        <v>0</v>
      </c>
      <c r="J7" s="686"/>
      <c r="K7" s="687">
        <f>ENTRI!A270</f>
        <v>0</v>
      </c>
      <c r="L7" s="688"/>
      <c r="M7" s="659">
        <f>ENTRI!A280</f>
        <v>0</v>
      </c>
      <c r="N7" s="660"/>
    </row>
    <row r="8" spans="1:14" x14ac:dyDescent="0.35">
      <c r="A8" s="674"/>
      <c r="B8" s="677"/>
      <c r="C8" s="524" t="s">
        <v>801</v>
      </c>
      <c r="D8" s="524" t="s">
        <v>774</v>
      </c>
      <c r="E8" s="524" t="s">
        <v>801</v>
      </c>
      <c r="F8" s="524" t="s">
        <v>774</v>
      </c>
      <c r="G8" s="524" t="s">
        <v>801</v>
      </c>
      <c r="H8" s="524" t="s">
        <v>774</v>
      </c>
      <c r="I8" s="524" t="s">
        <v>801</v>
      </c>
      <c r="J8" s="524" t="s">
        <v>774</v>
      </c>
      <c r="K8" s="524" t="s">
        <v>801</v>
      </c>
      <c r="L8" s="524" t="s">
        <v>774</v>
      </c>
      <c r="M8" s="524" t="s">
        <v>801</v>
      </c>
      <c r="N8" s="524" t="s">
        <v>774</v>
      </c>
    </row>
    <row r="9" spans="1:14" ht="29" x14ac:dyDescent="0.35">
      <c r="A9" s="66">
        <v>1</v>
      </c>
      <c r="B9" s="502" t="str">
        <f>AKPD!H6</f>
        <v>Saya merasa belum disiplin dalam beribadah pada Tuhan YME</v>
      </c>
      <c r="C9" s="525">
        <f>ENTRI!$G$297</f>
        <v>0</v>
      </c>
      <c r="D9" s="484">
        <f>C9/50</f>
        <v>0</v>
      </c>
      <c r="E9" s="525" t="e">
        <f>ENTRI!$G$298</f>
        <v>#REF!</v>
      </c>
      <c r="F9" s="484" t="e">
        <f>E9/50</f>
        <v>#REF!</v>
      </c>
      <c r="G9" s="525">
        <f>ENTRI!$G$299</f>
        <v>0</v>
      </c>
      <c r="H9" s="484">
        <f>G9/50</f>
        <v>0</v>
      </c>
      <c r="I9" s="525">
        <f>ENTRI!$G$300</f>
        <v>0</v>
      </c>
      <c r="J9" s="484">
        <f>I9/50</f>
        <v>0</v>
      </c>
      <c r="K9" s="525">
        <f>ENTRI!$G$301</f>
        <v>0</v>
      </c>
      <c r="L9" s="484">
        <f>K9/50</f>
        <v>0</v>
      </c>
      <c r="M9" s="525">
        <f>ENTRI!$G$302</f>
        <v>0</v>
      </c>
      <c r="N9" s="484">
        <f>M9/50</f>
        <v>0</v>
      </c>
    </row>
    <row r="10" spans="1:14" ht="29" x14ac:dyDescent="0.35">
      <c r="A10" s="66">
        <v>2</v>
      </c>
      <c r="B10" s="502" t="str">
        <f>AKPD!H7</f>
        <v>Saya kadang-kadang berperilaku dan bertutur kata tidak jujur</v>
      </c>
      <c r="C10" s="525">
        <f>ENTRI!$H$297</f>
        <v>0</v>
      </c>
      <c r="D10" s="484">
        <f t="shared" ref="D10:D58" si="0">C10/50</f>
        <v>0</v>
      </c>
      <c r="E10" s="525" t="e">
        <f>ENTRI!$H$298</f>
        <v>#REF!</v>
      </c>
      <c r="F10" s="484" t="e">
        <f t="shared" ref="F10:F58" si="1">E10/50</f>
        <v>#REF!</v>
      </c>
      <c r="G10" s="525">
        <f>ENTRI!$H$299</f>
        <v>0</v>
      </c>
      <c r="H10" s="484">
        <f t="shared" ref="H10:H58" si="2">G10/50</f>
        <v>0</v>
      </c>
      <c r="I10" s="525">
        <f>ENTRI!$H$300</f>
        <v>0</v>
      </c>
      <c r="J10" s="484">
        <f t="shared" ref="J10:J58" si="3">I10/50</f>
        <v>0</v>
      </c>
      <c r="K10" s="525">
        <f>ENTRI!$H$301</f>
        <v>0</v>
      </c>
      <c r="L10" s="484">
        <f t="shared" ref="L10:L58" si="4">K10/50</f>
        <v>0</v>
      </c>
      <c r="M10" s="525">
        <f>ENTRI!$H$302</f>
        <v>0</v>
      </c>
      <c r="N10" s="484">
        <f t="shared" ref="N10:N58" si="5">M10/50</f>
        <v>0</v>
      </c>
    </row>
    <row r="11" spans="1:14" ht="29" x14ac:dyDescent="0.35">
      <c r="A11" s="66">
        <v>3</v>
      </c>
      <c r="B11" s="502" t="str">
        <f>AKPD!H8</f>
        <v>Saya kadang-kadang masih suka menyontek pada waktu tes</v>
      </c>
      <c r="C11" s="525">
        <f>ENTRI!$I$297</f>
        <v>0</v>
      </c>
      <c r="D11" s="484">
        <f t="shared" si="0"/>
        <v>0</v>
      </c>
      <c r="E11" s="525" t="e">
        <f>ENTRI!$I$298</f>
        <v>#REF!</v>
      </c>
      <c r="F11" s="484" t="e">
        <f t="shared" si="1"/>
        <v>#REF!</v>
      </c>
      <c r="G11" s="525">
        <f>ENTRI!$I$299</f>
        <v>0</v>
      </c>
      <c r="H11" s="484">
        <f t="shared" si="2"/>
        <v>0</v>
      </c>
      <c r="I11" s="525">
        <f>ENTRI!$I$300</f>
        <v>0</v>
      </c>
      <c r="J11" s="484">
        <f t="shared" si="3"/>
        <v>0</v>
      </c>
      <c r="K11" s="525">
        <f>ENTRI!$I$301</f>
        <v>0</v>
      </c>
      <c r="L11" s="484">
        <f t="shared" si="4"/>
        <v>0</v>
      </c>
      <c r="M11" s="525">
        <f>ENTRI!$I$302</f>
        <v>0</v>
      </c>
      <c r="N11" s="484">
        <f t="shared" si="5"/>
        <v>0</v>
      </c>
    </row>
    <row r="12" spans="1:14" ht="29" x14ac:dyDescent="0.35">
      <c r="A12" s="66">
        <v>4</v>
      </c>
      <c r="B12" s="502" t="str">
        <f>AKPD!H9</f>
        <v>Saya merasa belum bisa mengendalikan emosi dengan baik</v>
      </c>
      <c r="C12" s="525">
        <f>ENTRI!$J$297</f>
        <v>0</v>
      </c>
      <c r="D12" s="484">
        <f t="shared" si="0"/>
        <v>0</v>
      </c>
      <c r="E12" s="525" t="e">
        <f>ENTRI!$J$298</f>
        <v>#REF!</v>
      </c>
      <c r="F12" s="484" t="e">
        <f t="shared" si="1"/>
        <v>#REF!</v>
      </c>
      <c r="G12" s="525">
        <f>ENTRI!$J$299</f>
        <v>0</v>
      </c>
      <c r="H12" s="484">
        <f t="shared" si="2"/>
        <v>0</v>
      </c>
      <c r="I12" s="525">
        <f>ENTRI!$J$300</f>
        <v>0</v>
      </c>
      <c r="J12" s="484">
        <f t="shared" si="3"/>
        <v>0</v>
      </c>
      <c r="K12" s="525">
        <f>ENTRI!$J$301</f>
        <v>0</v>
      </c>
      <c r="L12" s="484">
        <f t="shared" si="4"/>
        <v>0</v>
      </c>
      <c r="M12" s="525">
        <f>ENTRI!$J$302</f>
        <v>0</v>
      </c>
      <c r="N12" s="484">
        <f t="shared" si="5"/>
        <v>0</v>
      </c>
    </row>
    <row r="13" spans="1:14" ht="29" x14ac:dyDescent="0.35">
      <c r="A13" s="66">
        <v>5</v>
      </c>
      <c r="B13" s="502" t="str">
        <f>AKPD!H10</f>
        <v>Saya belum paham tentang sikap dan perilaku asertif</v>
      </c>
      <c r="C13" s="525">
        <f>ENTRI!$K$297</f>
        <v>0</v>
      </c>
      <c r="D13" s="484">
        <f t="shared" si="0"/>
        <v>0</v>
      </c>
      <c r="E13" s="525" t="e">
        <f>ENTRI!$K$298</f>
        <v>#REF!</v>
      </c>
      <c r="F13" s="484" t="e">
        <f t="shared" si="1"/>
        <v>#REF!</v>
      </c>
      <c r="G13" s="525">
        <f>ENTRI!$K$299</f>
        <v>0</v>
      </c>
      <c r="H13" s="484">
        <f t="shared" si="2"/>
        <v>0</v>
      </c>
      <c r="I13" s="525">
        <f>ENTRI!$K$300</f>
        <v>0</v>
      </c>
      <c r="J13" s="484">
        <f t="shared" si="3"/>
        <v>0</v>
      </c>
      <c r="K13" s="525">
        <f>ENTRI!$K$301</f>
        <v>0</v>
      </c>
      <c r="L13" s="484">
        <f t="shared" si="4"/>
        <v>0</v>
      </c>
      <c r="M13" s="525">
        <f>ENTRI!$K$302</f>
        <v>0</v>
      </c>
      <c r="N13" s="484">
        <f t="shared" si="5"/>
        <v>0</v>
      </c>
    </row>
    <row r="14" spans="1:14" ht="29" x14ac:dyDescent="0.35">
      <c r="A14" s="66">
        <v>6</v>
      </c>
      <c r="B14" s="502" t="str">
        <f>AKPD!H11</f>
        <v>Saya belum tahu cara mengenal dan memahami diri sendiri</v>
      </c>
      <c r="C14" s="525">
        <f>ENTRI!$L$297</f>
        <v>0</v>
      </c>
      <c r="D14" s="484">
        <f t="shared" si="0"/>
        <v>0</v>
      </c>
      <c r="E14" s="525" t="e">
        <f>ENTRI!$L$298</f>
        <v>#REF!</v>
      </c>
      <c r="F14" s="484" t="e">
        <f t="shared" si="1"/>
        <v>#REF!</v>
      </c>
      <c r="G14" s="525">
        <f>ENTRI!$L$299</f>
        <v>0</v>
      </c>
      <c r="H14" s="484">
        <f t="shared" si="2"/>
        <v>0</v>
      </c>
      <c r="I14" s="525">
        <f>ENTRI!$L$300</f>
        <v>0</v>
      </c>
      <c r="J14" s="484">
        <f t="shared" si="3"/>
        <v>0</v>
      </c>
      <c r="K14" s="525">
        <f>ENTRI!$L$301</f>
        <v>0</v>
      </c>
      <c r="L14" s="484">
        <f t="shared" si="4"/>
        <v>0</v>
      </c>
      <c r="M14" s="525">
        <f>ENTRI!$L$302</f>
        <v>0</v>
      </c>
      <c r="N14" s="484">
        <f t="shared" si="5"/>
        <v>0</v>
      </c>
    </row>
    <row r="15" spans="1:14" x14ac:dyDescent="0.35">
      <c r="A15" s="66">
        <v>7</v>
      </c>
      <c r="B15" s="502" t="str">
        <f>AKPD!H12</f>
        <v>Saya belum memahami potensi diri</v>
      </c>
      <c r="C15" s="525">
        <f>ENTRI!$M$297</f>
        <v>0</v>
      </c>
      <c r="D15" s="484">
        <f t="shared" si="0"/>
        <v>0</v>
      </c>
      <c r="E15" s="525" t="e">
        <f>ENTRI!$M$298</f>
        <v>#REF!</v>
      </c>
      <c r="F15" s="484" t="e">
        <f t="shared" si="1"/>
        <v>#REF!</v>
      </c>
      <c r="G15" s="525">
        <f>ENTRI!$M$299</f>
        <v>0</v>
      </c>
      <c r="H15" s="484">
        <f t="shared" si="2"/>
        <v>0</v>
      </c>
      <c r="I15" s="525">
        <f>ENTRI!$M$300</f>
        <v>0</v>
      </c>
      <c r="J15" s="484">
        <f t="shared" si="3"/>
        <v>0</v>
      </c>
      <c r="K15" s="525">
        <f>ENTRI!$M$301</f>
        <v>0</v>
      </c>
      <c r="L15" s="484">
        <f t="shared" si="4"/>
        <v>0</v>
      </c>
      <c r="M15" s="525">
        <f>ENTRI!$M$302</f>
        <v>0</v>
      </c>
      <c r="N15" s="484">
        <f t="shared" si="5"/>
        <v>0</v>
      </c>
    </row>
    <row r="16" spans="1:14" ht="29" x14ac:dyDescent="0.35">
      <c r="A16" s="66">
        <v>8</v>
      </c>
      <c r="B16" s="502" t="str">
        <f>AKPD!H13</f>
        <v>Saya belum tahu perubahan dan permasalahan yang terjadi pada masa remaja</v>
      </c>
      <c r="C16" s="525">
        <f>ENTRI!$N$297</f>
        <v>0</v>
      </c>
      <c r="D16" s="484">
        <f t="shared" si="0"/>
        <v>0</v>
      </c>
      <c r="E16" s="525" t="e">
        <f>ENTRI!$N$298</f>
        <v>#REF!</v>
      </c>
      <c r="F16" s="484" t="e">
        <f t="shared" si="1"/>
        <v>#REF!</v>
      </c>
      <c r="G16" s="525">
        <f>ENTRI!$N$299</f>
        <v>0</v>
      </c>
      <c r="H16" s="484">
        <f t="shared" si="2"/>
        <v>0</v>
      </c>
      <c r="I16" s="525">
        <f>ENTRI!$N$300</f>
        <v>0</v>
      </c>
      <c r="J16" s="484">
        <f t="shared" si="3"/>
        <v>0</v>
      </c>
      <c r="K16" s="525">
        <f>ENTRI!$N$301</f>
        <v>0</v>
      </c>
      <c r="L16" s="484">
        <f t="shared" si="4"/>
        <v>0</v>
      </c>
      <c r="M16" s="525">
        <f>ENTRI!$N$302</f>
        <v>0</v>
      </c>
      <c r="N16" s="484">
        <f t="shared" si="5"/>
        <v>0</v>
      </c>
    </row>
    <row r="17" spans="1:14" ht="29" x14ac:dyDescent="0.35">
      <c r="A17" s="66">
        <v>9</v>
      </c>
      <c r="B17" s="502" t="str">
        <f>AKPD!H14</f>
        <v xml:space="preserve">Saya belum mengenal tentang macam-macam kepribadian </v>
      </c>
      <c r="C17" s="525">
        <f>ENTRI!$O$297</f>
        <v>0</v>
      </c>
      <c r="D17" s="484">
        <f t="shared" si="0"/>
        <v>0</v>
      </c>
      <c r="E17" s="525" t="e">
        <f>ENTRI!$O$298</f>
        <v>#REF!</v>
      </c>
      <c r="F17" s="484" t="e">
        <f t="shared" si="1"/>
        <v>#REF!</v>
      </c>
      <c r="G17" s="525">
        <f>ENTRI!$O$299</f>
        <v>0</v>
      </c>
      <c r="H17" s="484">
        <f t="shared" si="2"/>
        <v>0</v>
      </c>
      <c r="I17" s="525">
        <f>ENTRI!$O$300</f>
        <v>0</v>
      </c>
      <c r="J17" s="484">
        <f t="shared" si="3"/>
        <v>0</v>
      </c>
      <c r="K17" s="525">
        <f>ENTRI!$O$301</f>
        <v>0</v>
      </c>
      <c r="L17" s="484">
        <f t="shared" si="4"/>
        <v>0</v>
      </c>
      <c r="M17" s="525">
        <f>ENTRI!$O$302</f>
        <v>0</v>
      </c>
      <c r="N17" s="484">
        <f t="shared" si="5"/>
        <v>0</v>
      </c>
    </row>
    <row r="18" spans="1:14" x14ac:dyDescent="0.35">
      <c r="A18" s="66">
        <v>10</v>
      </c>
      <c r="B18" s="502" t="str">
        <f>AKPD!H15</f>
        <v>Saya kurang memiliki rasa percaya diri</v>
      </c>
      <c r="C18" s="525">
        <f>ENTRI!$P$297</f>
        <v>0</v>
      </c>
      <c r="D18" s="484">
        <f t="shared" si="0"/>
        <v>0</v>
      </c>
      <c r="E18" s="525" t="e">
        <f>ENTRI!$P$298</f>
        <v>#REF!</v>
      </c>
      <c r="F18" s="484" t="e">
        <f t="shared" si="1"/>
        <v>#REF!</v>
      </c>
      <c r="G18" s="525">
        <f>ENTRI!$P$299</f>
        <v>0</v>
      </c>
      <c r="H18" s="484">
        <f t="shared" si="2"/>
        <v>0</v>
      </c>
      <c r="I18" s="525">
        <f>ENTRI!$P$300</f>
        <v>0</v>
      </c>
      <c r="J18" s="484">
        <f t="shared" si="3"/>
        <v>0</v>
      </c>
      <c r="K18" s="525">
        <f>ENTRI!$P$301</f>
        <v>0</v>
      </c>
      <c r="L18" s="484">
        <f t="shared" si="4"/>
        <v>0</v>
      </c>
      <c r="M18" s="525">
        <f>ENTRI!$P$302</f>
        <v>0</v>
      </c>
      <c r="N18" s="484">
        <f t="shared" si="5"/>
        <v>0</v>
      </c>
    </row>
    <row r="19" spans="1:14" x14ac:dyDescent="0.35">
      <c r="A19" s="66">
        <v>11</v>
      </c>
      <c r="B19" s="502" t="str">
        <f>AKPD!H16</f>
        <v>Saya kadang kurang menjaga kesehatan diri</v>
      </c>
      <c r="C19" s="525">
        <f>ENTRI!$Q$297</f>
        <v>0</v>
      </c>
      <c r="D19" s="484">
        <f t="shared" si="0"/>
        <v>0</v>
      </c>
      <c r="E19" s="525" t="e">
        <f>ENTRI!$Q$298</f>
        <v>#REF!</v>
      </c>
      <c r="F19" s="484" t="e">
        <f t="shared" si="1"/>
        <v>#REF!</v>
      </c>
      <c r="G19" s="525">
        <f>ENTRI!$Q$299</f>
        <v>0</v>
      </c>
      <c r="H19" s="484">
        <f t="shared" si="2"/>
        <v>0</v>
      </c>
      <c r="I19" s="525">
        <f>ENTRI!$Q$300</f>
        <v>0</v>
      </c>
      <c r="J19" s="484">
        <f t="shared" si="3"/>
        <v>0</v>
      </c>
      <c r="K19" s="525">
        <f>ENTRI!$Q$301</f>
        <v>0</v>
      </c>
      <c r="L19" s="484">
        <f t="shared" si="4"/>
        <v>0</v>
      </c>
      <c r="M19" s="525">
        <f>ENTRI!$Q$302</f>
        <v>0</v>
      </c>
      <c r="N19" s="484">
        <f t="shared" si="5"/>
        <v>0</v>
      </c>
    </row>
    <row r="20" spans="1:14" ht="29" x14ac:dyDescent="0.35">
      <c r="A20" s="66">
        <v>12</v>
      </c>
      <c r="B20" s="502" t="str">
        <f>AKPD!H17</f>
        <v>Saya belum tahu ciri-ciri/sifat/prilaku pribadi yang berkarakter</v>
      </c>
      <c r="C20" s="525">
        <f>ENTRI!$R$297</f>
        <v>0</v>
      </c>
      <c r="D20" s="484">
        <f t="shared" si="0"/>
        <v>0</v>
      </c>
      <c r="E20" s="525" t="e">
        <f>ENTRI!$R$298</f>
        <v>#REF!</v>
      </c>
      <c r="F20" s="484" t="e">
        <f t="shared" si="1"/>
        <v>#REF!</v>
      </c>
      <c r="G20" s="525">
        <f>ENTRI!$R$299</f>
        <v>0</v>
      </c>
      <c r="H20" s="484">
        <f t="shared" si="2"/>
        <v>0</v>
      </c>
      <c r="I20" s="525">
        <f>ENTRI!$R$300</f>
        <v>0</v>
      </c>
      <c r="J20" s="484">
        <f t="shared" si="3"/>
        <v>0</v>
      </c>
      <c r="K20" s="525">
        <f>ENTRI!$R$301</f>
        <v>0</v>
      </c>
      <c r="L20" s="484">
        <f t="shared" si="4"/>
        <v>0</v>
      </c>
      <c r="M20" s="525">
        <f>ENTRI!$R$302</f>
        <v>0</v>
      </c>
      <c r="N20" s="484">
        <f t="shared" si="5"/>
        <v>0</v>
      </c>
    </row>
    <row r="21" spans="1:14" ht="29" x14ac:dyDescent="0.35">
      <c r="A21" s="66">
        <v>13</v>
      </c>
      <c r="B21" s="502" t="str">
        <f>AKPD!H18</f>
        <v>Saya merasa kurang memilki tanggung jawab  pada diri sendiri</v>
      </c>
      <c r="C21" s="525">
        <f>ENTRI!$S$297</f>
        <v>0</v>
      </c>
      <c r="D21" s="484">
        <f t="shared" si="0"/>
        <v>0</v>
      </c>
      <c r="E21" s="525" t="e">
        <f>ENTRI!$S$298</f>
        <v>#REF!</v>
      </c>
      <c r="F21" s="484" t="e">
        <f t="shared" si="1"/>
        <v>#REF!</v>
      </c>
      <c r="G21" s="525">
        <f>ENTRI!$S$299</f>
        <v>0</v>
      </c>
      <c r="H21" s="484">
        <f t="shared" si="2"/>
        <v>0</v>
      </c>
      <c r="I21" s="525">
        <f>ENTRI!$S$300</f>
        <v>0</v>
      </c>
      <c r="J21" s="484">
        <f t="shared" si="3"/>
        <v>0</v>
      </c>
      <c r="K21" s="525">
        <f>ENTRI!$S$301</f>
        <v>0</v>
      </c>
      <c r="L21" s="484">
        <f t="shared" si="4"/>
        <v>0</v>
      </c>
      <c r="M21" s="525">
        <f>ENTRI!$S$302</f>
        <v>0</v>
      </c>
      <c r="N21" s="484">
        <f t="shared" si="5"/>
        <v>0</v>
      </c>
    </row>
    <row r="22" spans="1:14" ht="29" x14ac:dyDescent="0.35">
      <c r="A22" s="66">
        <v>14</v>
      </c>
      <c r="B22" s="502" t="str">
        <f>AKPD!H19</f>
        <v xml:space="preserve">Saya kesulitan mengatur waktu belajar dan bermain  </v>
      </c>
      <c r="C22" s="525">
        <f>ENTRI!$T$297</f>
        <v>0</v>
      </c>
      <c r="D22" s="484">
        <f t="shared" si="0"/>
        <v>0</v>
      </c>
      <c r="E22" s="525" t="e">
        <f>ENTRI!$T$298</f>
        <v>#REF!</v>
      </c>
      <c r="F22" s="484" t="e">
        <f t="shared" si="1"/>
        <v>#REF!</v>
      </c>
      <c r="G22" s="525">
        <f>ENTRI!$T$299</f>
        <v>0</v>
      </c>
      <c r="H22" s="484">
        <f t="shared" si="2"/>
        <v>0</v>
      </c>
      <c r="I22" s="525">
        <f>ENTRI!$T$300</f>
        <v>0</v>
      </c>
      <c r="J22" s="484">
        <f t="shared" si="3"/>
        <v>0</v>
      </c>
      <c r="K22" s="525">
        <f>ENTRI!$T$301</f>
        <v>0</v>
      </c>
      <c r="L22" s="484">
        <f t="shared" si="4"/>
        <v>0</v>
      </c>
      <c r="M22" s="525">
        <f>ENTRI!$T$302</f>
        <v>0</v>
      </c>
      <c r="N22" s="484">
        <f t="shared" si="5"/>
        <v>0</v>
      </c>
    </row>
    <row r="23" spans="1:14" x14ac:dyDescent="0.35">
      <c r="A23" s="66">
        <v>15</v>
      </c>
      <c r="B23" s="502" t="str">
        <f>AKPD!H20</f>
        <v>Kondisi orang tua saya sedang tidak harmonis</v>
      </c>
      <c r="C23" s="525">
        <f>ENTRI!$U$297</f>
        <v>0</v>
      </c>
      <c r="D23" s="484">
        <f t="shared" si="0"/>
        <v>0</v>
      </c>
      <c r="E23" s="525" t="e">
        <f>ENTRI!$U$298</f>
        <v>#REF!</v>
      </c>
      <c r="F23" s="484" t="e">
        <f t="shared" si="1"/>
        <v>#REF!</v>
      </c>
      <c r="G23" s="525">
        <f>ENTRI!$U$299</f>
        <v>0</v>
      </c>
      <c r="H23" s="484">
        <f t="shared" si="2"/>
        <v>0</v>
      </c>
      <c r="I23" s="525">
        <f>ENTRI!$U$300</f>
        <v>0</v>
      </c>
      <c r="J23" s="484">
        <f t="shared" si="3"/>
        <v>0</v>
      </c>
      <c r="K23" s="525">
        <f>ENTRI!$U$301</f>
        <v>0</v>
      </c>
      <c r="L23" s="484">
        <f t="shared" si="4"/>
        <v>0</v>
      </c>
      <c r="M23" s="525">
        <f>ENTRI!$U$302</f>
        <v>0</v>
      </c>
      <c r="N23" s="484">
        <f t="shared" si="5"/>
        <v>0</v>
      </c>
    </row>
    <row r="24" spans="1:14" x14ac:dyDescent="0.35">
      <c r="A24" s="66">
        <v>16</v>
      </c>
      <c r="B24" s="502" t="str">
        <f>AKPD!H21</f>
        <v>Saya merasa tidak betah tinggal di rumah sendiri</v>
      </c>
      <c r="C24" s="525">
        <f>ENTRI!$V$297</f>
        <v>0</v>
      </c>
      <c r="D24" s="484">
        <f t="shared" si="0"/>
        <v>0</v>
      </c>
      <c r="E24" s="525" t="e">
        <f>ENTRI!$V$298</f>
        <v>#REF!</v>
      </c>
      <c r="F24" s="484" t="e">
        <f t="shared" si="1"/>
        <v>#REF!</v>
      </c>
      <c r="G24" s="525">
        <f>ENTRI!$V$299</f>
        <v>0</v>
      </c>
      <c r="H24" s="484">
        <f t="shared" si="2"/>
        <v>0</v>
      </c>
      <c r="I24" s="525">
        <f>ENTRI!$V$300</f>
        <v>0</v>
      </c>
      <c r="J24" s="484">
        <f t="shared" si="3"/>
        <v>0</v>
      </c>
      <c r="K24" s="525">
        <f>ENTRI!$V$301</f>
        <v>0</v>
      </c>
      <c r="L24" s="484">
        <f t="shared" si="4"/>
        <v>0</v>
      </c>
      <c r="M24" s="525">
        <f>ENTRI!$V$302</f>
        <v>0</v>
      </c>
      <c r="N24" s="484">
        <f t="shared" si="5"/>
        <v>0</v>
      </c>
    </row>
    <row r="25" spans="1:14" ht="29" x14ac:dyDescent="0.35">
      <c r="A25" s="66">
        <v>17</v>
      </c>
      <c r="B25" s="502" t="str">
        <f>AKPD!H22</f>
        <v>Saya mempunyai masalah dengan anggota keluarga di rumah</v>
      </c>
      <c r="C25" s="525">
        <f>ENTRI!$W$297</f>
        <v>0</v>
      </c>
      <c r="D25" s="484">
        <f t="shared" si="0"/>
        <v>0</v>
      </c>
      <c r="E25" s="525" t="e">
        <f>ENTRI!$W$298</f>
        <v>#REF!</v>
      </c>
      <c r="F25" s="484" t="e">
        <f t="shared" si="1"/>
        <v>#REF!</v>
      </c>
      <c r="G25" s="525">
        <f>ENTRI!$W$299</f>
        <v>0</v>
      </c>
      <c r="H25" s="484">
        <f t="shared" si="2"/>
        <v>0</v>
      </c>
      <c r="I25" s="525">
        <f>ENTRI!$W$300</f>
        <v>0</v>
      </c>
      <c r="J25" s="484">
        <f t="shared" si="3"/>
        <v>0</v>
      </c>
      <c r="K25" s="525">
        <f>ENTRI!$W$301</f>
        <v>0</v>
      </c>
      <c r="L25" s="484">
        <f t="shared" si="4"/>
        <v>0</v>
      </c>
      <c r="M25" s="525">
        <f>ENTRI!$W$302</f>
        <v>0</v>
      </c>
      <c r="N25" s="484">
        <f t="shared" si="5"/>
        <v>0</v>
      </c>
    </row>
    <row r="26" spans="1:14" x14ac:dyDescent="0.35">
      <c r="A26" s="66">
        <v>18</v>
      </c>
      <c r="B26" s="502" t="str">
        <f>AKPD!H23</f>
        <v>Saya  belum bisa menjadi pribadi yang mandiri</v>
      </c>
      <c r="C26" s="525">
        <f>ENTRI!$X$297</f>
        <v>0</v>
      </c>
      <c r="D26" s="484">
        <f t="shared" si="0"/>
        <v>0</v>
      </c>
      <c r="E26" s="525" t="e">
        <f>ENTRI!$X$298</f>
        <v>#REF!</v>
      </c>
      <c r="F26" s="484" t="e">
        <f t="shared" si="1"/>
        <v>#REF!</v>
      </c>
      <c r="G26" s="525">
        <f>ENTRI!$X$299</f>
        <v>0</v>
      </c>
      <c r="H26" s="484">
        <f t="shared" si="2"/>
        <v>0</v>
      </c>
      <c r="I26" s="525">
        <f>ENTRI!$X$300</f>
        <v>0</v>
      </c>
      <c r="J26" s="484">
        <f t="shared" si="3"/>
        <v>0</v>
      </c>
      <c r="K26" s="525">
        <f>ENTRI!$X$301</f>
        <v>0</v>
      </c>
      <c r="L26" s="484">
        <f t="shared" si="4"/>
        <v>0</v>
      </c>
      <c r="M26" s="525">
        <f>ENTRI!$X$302</f>
        <v>0</v>
      </c>
      <c r="N26" s="484">
        <f t="shared" si="5"/>
        <v>0</v>
      </c>
    </row>
    <row r="27" spans="1:14" x14ac:dyDescent="0.35">
      <c r="A27" s="66">
        <v>19</v>
      </c>
      <c r="B27" s="502" t="str">
        <f>AKPD!H24</f>
        <v>Saya sedang memiliki konflik pribadi</v>
      </c>
      <c r="C27" s="525">
        <f>ENTRI!$Y$297</f>
        <v>0</v>
      </c>
      <c r="D27" s="484">
        <f t="shared" si="0"/>
        <v>0</v>
      </c>
      <c r="E27" s="525" t="e">
        <f>ENTRI!$Y$298</f>
        <v>#REF!</v>
      </c>
      <c r="F27" s="484" t="e">
        <f t="shared" si="1"/>
        <v>#REF!</v>
      </c>
      <c r="G27" s="525">
        <f>ENTRI!$Y$299</f>
        <v>0</v>
      </c>
      <c r="H27" s="484">
        <f t="shared" si="2"/>
        <v>0</v>
      </c>
      <c r="I27" s="525">
        <f>ENTRI!$Y$300</f>
        <v>0</v>
      </c>
      <c r="J27" s="484">
        <f t="shared" si="3"/>
        <v>0</v>
      </c>
      <c r="K27" s="525">
        <f>ENTRI!$Y$301</f>
        <v>0</v>
      </c>
      <c r="L27" s="484">
        <f t="shared" si="4"/>
        <v>0</v>
      </c>
      <c r="M27" s="525">
        <f>ENTRI!$Y$302</f>
        <v>0</v>
      </c>
      <c r="N27" s="484">
        <f t="shared" si="5"/>
        <v>0</v>
      </c>
    </row>
    <row r="28" spans="1:14" ht="29" x14ac:dyDescent="0.35">
      <c r="A28" s="66">
        <v>20</v>
      </c>
      <c r="B28" s="502" t="str">
        <f>AKPD!H25</f>
        <v>Saya belum memahami tentang norma/cara membangun  berkeluarga</v>
      </c>
      <c r="C28" s="525">
        <f>ENTRI!$Z$297</f>
        <v>0</v>
      </c>
      <c r="D28" s="484">
        <f t="shared" si="0"/>
        <v>0</v>
      </c>
      <c r="E28" s="525" t="e">
        <f>ENTRI!$Z$298</f>
        <v>#REF!</v>
      </c>
      <c r="F28" s="484" t="e">
        <f t="shared" si="1"/>
        <v>#REF!</v>
      </c>
      <c r="G28" s="525">
        <f>ENTRI!$Z$299</f>
        <v>0</v>
      </c>
      <c r="H28" s="484">
        <f t="shared" si="2"/>
        <v>0</v>
      </c>
      <c r="I28" s="525">
        <f>ENTRI!$Z$300</f>
        <v>0</v>
      </c>
      <c r="J28" s="484">
        <f t="shared" si="3"/>
        <v>0</v>
      </c>
      <c r="K28" s="525">
        <f>ENTRI!$Z$301</f>
        <v>0</v>
      </c>
      <c r="L28" s="484">
        <f t="shared" si="4"/>
        <v>0</v>
      </c>
      <c r="M28" s="525">
        <f>ENTRI!$Z$302</f>
        <v>0</v>
      </c>
      <c r="N28" s="484">
        <f t="shared" si="5"/>
        <v>0</v>
      </c>
    </row>
    <row r="29" spans="1:14" ht="29" x14ac:dyDescent="0.35">
      <c r="A29" s="66">
        <v>21</v>
      </c>
      <c r="B29" s="502" t="str">
        <f>AKPD!H26</f>
        <v>Saya belum banyak mengenal lingkungan sekolah baru</v>
      </c>
      <c r="C29" s="525">
        <f>ENTRI!$AA$297</f>
        <v>0</v>
      </c>
      <c r="D29" s="484">
        <f t="shared" si="0"/>
        <v>0</v>
      </c>
      <c r="E29" s="525" t="e">
        <f>ENTRI!$AA$298</f>
        <v>#REF!</v>
      </c>
      <c r="F29" s="484" t="e">
        <f t="shared" si="1"/>
        <v>#REF!</v>
      </c>
      <c r="G29" s="525">
        <f>ENTRI!$AA$299</f>
        <v>0</v>
      </c>
      <c r="H29" s="484">
        <f t="shared" si="2"/>
        <v>0</v>
      </c>
      <c r="I29" s="525">
        <f>ENTRI!$AA$300</f>
        <v>0</v>
      </c>
      <c r="J29" s="484">
        <f t="shared" si="3"/>
        <v>0</v>
      </c>
      <c r="K29" s="525">
        <f>ENTRI!$AA$301</f>
        <v>0</v>
      </c>
      <c r="L29" s="484">
        <f t="shared" si="4"/>
        <v>0</v>
      </c>
      <c r="M29" s="525">
        <f>ENTRI!$AA$302</f>
        <v>0</v>
      </c>
      <c r="N29" s="484">
        <f t="shared" si="5"/>
        <v>0</v>
      </c>
    </row>
    <row r="30" spans="1:14" x14ac:dyDescent="0.35">
      <c r="A30" s="66">
        <v>22</v>
      </c>
      <c r="B30" s="502" t="str">
        <f>AKPD!H27</f>
        <v>Saya belum memahami tentang kenakalan remaja</v>
      </c>
      <c r="C30" s="525">
        <f>ENTRI!$AB$297</f>
        <v>0</v>
      </c>
      <c r="D30" s="484">
        <f t="shared" si="0"/>
        <v>0</v>
      </c>
      <c r="E30" s="525" t="e">
        <f>ENTRI!$AB$298</f>
        <v>#REF!</v>
      </c>
      <c r="F30" s="484" t="e">
        <f t="shared" si="1"/>
        <v>#REF!</v>
      </c>
      <c r="G30" s="525">
        <f>ENTRI!$AB$299</f>
        <v>0</v>
      </c>
      <c r="H30" s="484">
        <f t="shared" si="2"/>
        <v>0</v>
      </c>
      <c r="I30" s="525">
        <f>ENTRI!$AB$300</f>
        <v>0</v>
      </c>
      <c r="J30" s="484">
        <f t="shared" si="3"/>
        <v>0</v>
      </c>
      <c r="K30" s="525">
        <f>ENTRI!$AB$301</f>
        <v>0</v>
      </c>
      <c r="L30" s="484">
        <f t="shared" si="4"/>
        <v>0</v>
      </c>
      <c r="M30" s="525">
        <f>ENTRI!$AB$302</f>
        <v>0</v>
      </c>
      <c r="N30" s="484">
        <f t="shared" si="5"/>
        <v>0</v>
      </c>
    </row>
    <row r="31" spans="1:14" ht="29" x14ac:dyDescent="0.35">
      <c r="A31" s="66">
        <v>23</v>
      </c>
      <c r="B31" s="502" t="str">
        <f>AKPD!H28</f>
        <v>Saya masih sedikit mengetahui tentang dampak atau bahaya rokok</v>
      </c>
      <c r="C31" s="525">
        <f>ENTRI!$AC$297</f>
        <v>0</v>
      </c>
      <c r="D31" s="484">
        <f t="shared" si="0"/>
        <v>0</v>
      </c>
      <c r="E31" s="525" t="e">
        <f>ENTRI!$AC$298</f>
        <v>#REF!</v>
      </c>
      <c r="F31" s="484" t="e">
        <f t="shared" si="1"/>
        <v>#REF!</v>
      </c>
      <c r="G31" s="525">
        <f>ENTRI!$AC$299</f>
        <v>0</v>
      </c>
      <c r="H31" s="484">
        <f t="shared" si="2"/>
        <v>0</v>
      </c>
      <c r="I31" s="525">
        <f>ENTRI!$AC$300</f>
        <v>0</v>
      </c>
      <c r="J31" s="484">
        <f t="shared" si="3"/>
        <v>0</v>
      </c>
      <c r="K31" s="525">
        <f>ENTRI!$AC$301</f>
        <v>0</v>
      </c>
      <c r="L31" s="484">
        <f t="shared" si="4"/>
        <v>0</v>
      </c>
      <c r="M31" s="525">
        <f>ENTRI!$AC$302</f>
        <v>0</v>
      </c>
      <c r="N31" s="484">
        <f t="shared" si="5"/>
        <v>0</v>
      </c>
    </row>
    <row r="32" spans="1:14" ht="29" x14ac:dyDescent="0.35">
      <c r="A32" s="66">
        <v>24</v>
      </c>
      <c r="B32" s="502" t="str">
        <f>AKPD!H29</f>
        <v>Saya belum banyak mengenal tentang perilaku sosial yang bertanggung jawab</v>
      </c>
      <c r="C32" s="525">
        <f>ENTRI!$AD$297</f>
        <v>0</v>
      </c>
      <c r="D32" s="484">
        <f t="shared" si="0"/>
        <v>0</v>
      </c>
      <c r="E32" s="525" t="e">
        <f>ENTRI!$AD$298</f>
        <v>#REF!</v>
      </c>
      <c r="F32" s="484" t="e">
        <f t="shared" si="1"/>
        <v>#REF!</v>
      </c>
      <c r="G32" s="525">
        <f>ENTRI!$AD$299</f>
        <v>0</v>
      </c>
      <c r="H32" s="484">
        <f t="shared" si="2"/>
        <v>0</v>
      </c>
      <c r="I32" s="525">
        <f>ENTRI!$AD$300</f>
        <v>0</v>
      </c>
      <c r="J32" s="484">
        <f t="shared" si="3"/>
        <v>0</v>
      </c>
      <c r="K32" s="525">
        <f>ENTRI!$AD$301</f>
        <v>0</v>
      </c>
      <c r="L32" s="484">
        <f t="shared" si="4"/>
        <v>0</v>
      </c>
      <c r="M32" s="525">
        <f>ENTRI!$AD$302</f>
        <v>0</v>
      </c>
      <c r="N32" s="484">
        <f t="shared" si="5"/>
        <v>0</v>
      </c>
    </row>
    <row r="33" spans="1:14" ht="29" x14ac:dyDescent="0.35">
      <c r="A33" s="66">
        <v>25</v>
      </c>
      <c r="B33" s="502" t="str">
        <f>AKPD!H30</f>
        <v>Saya belum tahu tentang bullying dan cara mensikapinya</v>
      </c>
      <c r="C33" s="525">
        <f>ENTRI!$AE$297</f>
        <v>0</v>
      </c>
      <c r="D33" s="484">
        <f t="shared" si="0"/>
        <v>0</v>
      </c>
      <c r="E33" s="525" t="e">
        <f>ENTRI!$AE$298</f>
        <v>#REF!</v>
      </c>
      <c r="F33" s="484" t="e">
        <f t="shared" si="1"/>
        <v>#REF!</v>
      </c>
      <c r="G33" s="525">
        <f>ENTRI!$AE$299</f>
        <v>0</v>
      </c>
      <c r="H33" s="484">
        <f t="shared" si="2"/>
        <v>0</v>
      </c>
      <c r="I33" s="525">
        <f>ENTRI!$AE$300</f>
        <v>0</v>
      </c>
      <c r="J33" s="484">
        <f t="shared" si="3"/>
        <v>0</v>
      </c>
      <c r="K33" s="525">
        <f>ENTRI!$AE$301</f>
        <v>0</v>
      </c>
      <c r="L33" s="484">
        <f t="shared" si="4"/>
        <v>0</v>
      </c>
      <c r="M33" s="525">
        <f>ENTRI!$AE$302</f>
        <v>0</v>
      </c>
      <c r="N33" s="484">
        <f t="shared" si="5"/>
        <v>0</v>
      </c>
    </row>
    <row r="34" spans="1:14" ht="29" x14ac:dyDescent="0.35">
      <c r="A34" s="66">
        <v>26</v>
      </c>
      <c r="B34" s="502" t="str">
        <f>AKPD!H31</f>
        <v>Saya sukar bergaul dengan teman-teman di sekolah</v>
      </c>
      <c r="C34" s="525">
        <f>ENTRI!$AF$297</f>
        <v>0</v>
      </c>
      <c r="D34" s="484">
        <f t="shared" si="0"/>
        <v>0</v>
      </c>
      <c r="E34" s="525" t="e">
        <f>ENTRI!$AF$298</f>
        <v>#REF!</v>
      </c>
      <c r="F34" s="484" t="e">
        <f t="shared" si="1"/>
        <v>#REF!</v>
      </c>
      <c r="G34" s="525">
        <f>ENTRI!$AF$299</f>
        <v>0</v>
      </c>
      <c r="H34" s="484">
        <f t="shared" si="2"/>
        <v>0</v>
      </c>
      <c r="I34" s="525">
        <f>ENTRI!$AF$300</f>
        <v>0</v>
      </c>
      <c r="J34" s="484">
        <f t="shared" si="3"/>
        <v>0</v>
      </c>
      <c r="K34" s="525">
        <f>ENTRI!$AF$301</f>
        <v>0</v>
      </c>
      <c r="L34" s="484">
        <f t="shared" si="4"/>
        <v>0</v>
      </c>
      <c r="M34" s="525">
        <f>ENTRI!$AF$302</f>
        <v>0</v>
      </c>
      <c r="N34" s="484">
        <f t="shared" si="5"/>
        <v>0</v>
      </c>
    </row>
    <row r="35" spans="1:14" x14ac:dyDescent="0.35">
      <c r="A35" s="66">
        <v>27</v>
      </c>
      <c r="B35" s="502" t="str">
        <f>AKPD!H32</f>
        <v>Sering saya dianggap tidak sopan pada orang lain</v>
      </c>
      <c r="C35" s="525">
        <f>ENTRI!$AG$297</f>
        <v>0</v>
      </c>
      <c r="D35" s="484">
        <f t="shared" si="0"/>
        <v>0</v>
      </c>
      <c r="E35" s="525" t="e">
        <f>ENTRI!$AG$298</f>
        <v>#REF!</v>
      </c>
      <c r="F35" s="484" t="e">
        <f t="shared" si="1"/>
        <v>#REF!</v>
      </c>
      <c r="G35" s="525">
        <f>ENTRI!$AG$299</f>
        <v>0</v>
      </c>
      <c r="H35" s="484">
        <f t="shared" si="2"/>
        <v>0</v>
      </c>
      <c r="I35" s="525">
        <f>ENTRI!$AG$300</f>
        <v>0</v>
      </c>
      <c r="J35" s="484">
        <f t="shared" si="3"/>
        <v>0</v>
      </c>
      <c r="K35" s="525">
        <f>ENTRI!$AG$301</f>
        <v>0</v>
      </c>
      <c r="L35" s="484">
        <f t="shared" si="4"/>
        <v>0</v>
      </c>
      <c r="M35" s="525">
        <f>ENTRI!$AG$302</f>
        <v>0</v>
      </c>
      <c r="N35" s="484">
        <f t="shared" si="5"/>
        <v>0</v>
      </c>
    </row>
    <row r="36" spans="1:14" x14ac:dyDescent="0.35">
      <c r="A36" s="66">
        <v>28</v>
      </c>
      <c r="B36" s="502" t="str">
        <f>AKPD!H33</f>
        <v>Saya kurang memahami dampak dari media sosial</v>
      </c>
      <c r="C36" s="525">
        <f>ENTRI!$AH$297</f>
        <v>0</v>
      </c>
      <c r="D36" s="484">
        <f t="shared" si="0"/>
        <v>0</v>
      </c>
      <c r="E36" s="525" t="e">
        <f>ENTRI!$AH$298</f>
        <v>#REF!</v>
      </c>
      <c r="F36" s="484" t="e">
        <f t="shared" si="1"/>
        <v>#REF!</v>
      </c>
      <c r="G36" s="525">
        <f>ENTRI!$AH$299</f>
        <v>0</v>
      </c>
      <c r="H36" s="484">
        <f t="shared" si="2"/>
        <v>0</v>
      </c>
      <c r="I36" s="525">
        <f>ENTRI!$AH$300</f>
        <v>0</v>
      </c>
      <c r="J36" s="484">
        <f t="shared" si="3"/>
        <v>0</v>
      </c>
      <c r="K36" s="525">
        <f>ENTRI!$AH$301</f>
        <v>0</v>
      </c>
      <c r="L36" s="484">
        <f t="shared" si="4"/>
        <v>0</v>
      </c>
      <c r="M36" s="525">
        <f>ENTRI!$AH$302</f>
        <v>0</v>
      </c>
      <c r="N36" s="484">
        <f t="shared" si="5"/>
        <v>0</v>
      </c>
    </row>
    <row r="37" spans="1:14" ht="29" x14ac:dyDescent="0.35">
      <c r="A37" s="66">
        <v>29</v>
      </c>
      <c r="B37" s="502" t="str">
        <f>AKPD!H34</f>
        <v>Saya jarang bermain/berteman di lingkungan tempat saya tinggal</v>
      </c>
      <c r="C37" s="525">
        <f>ENTRI!$AI$297</f>
        <v>0</v>
      </c>
      <c r="D37" s="484">
        <f t="shared" si="0"/>
        <v>0</v>
      </c>
      <c r="E37" s="525" t="e">
        <f>ENTRI!$AI$298</f>
        <v>#REF!</v>
      </c>
      <c r="F37" s="484" t="e">
        <f t="shared" si="1"/>
        <v>#REF!</v>
      </c>
      <c r="G37" s="525">
        <f>ENTRI!$AI$299</f>
        <v>0</v>
      </c>
      <c r="H37" s="484">
        <f t="shared" si="2"/>
        <v>0</v>
      </c>
      <c r="I37" s="525">
        <f>ENTRI!$AI$300</f>
        <v>0</v>
      </c>
      <c r="J37" s="484">
        <f t="shared" si="3"/>
        <v>0</v>
      </c>
      <c r="K37" s="525">
        <f>ENTRI!$AI$301</f>
        <v>0</v>
      </c>
      <c r="L37" s="484">
        <f t="shared" si="4"/>
        <v>0</v>
      </c>
      <c r="M37" s="525">
        <f>ENTRI!$AI$302</f>
        <v>0</v>
      </c>
      <c r="N37" s="484">
        <f t="shared" si="5"/>
        <v>0</v>
      </c>
    </row>
    <row r="38" spans="1:14" x14ac:dyDescent="0.35">
      <c r="A38" s="66">
        <v>30</v>
      </c>
      <c r="B38" s="502" t="str">
        <f>AKPD!H35</f>
        <v>Saya belum banyak teman atau sahabat</v>
      </c>
      <c r="C38" s="525">
        <f>ENTRI!$AJ$297</f>
        <v>0</v>
      </c>
      <c r="D38" s="484">
        <f t="shared" si="0"/>
        <v>0</v>
      </c>
      <c r="E38" s="525" t="e">
        <f>ENTRI!$AJ$298</f>
        <v>#REF!</v>
      </c>
      <c r="F38" s="484" t="e">
        <f t="shared" si="1"/>
        <v>#REF!</v>
      </c>
      <c r="G38" s="525">
        <f>ENTRI!$AJ$299</f>
        <v>0</v>
      </c>
      <c r="H38" s="484">
        <f t="shared" si="2"/>
        <v>0</v>
      </c>
      <c r="I38" s="525">
        <f>ENTRI!$AJ$300</f>
        <v>0</v>
      </c>
      <c r="J38" s="484">
        <f t="shared" si="3"/>
        <v>0</v>
      </c>
      <c r="K38" s="525">
        <f>ENTRI!$AJ$301</f>
        <v>0</v>
      </c>
      <c r="L38" s="484">
        <f t="shared" si="4"/>
        <v>0</v>
      </c>
      <c r="M38" s="525">
        <f>ENTRI!$AJ$302</f>
        <v>0</v>
      </c>
      <c r="N38" s="484">
        <f t="shared" si="5"/>
        <v>0</v>
      </c>
    </row>
    <row r="39" spans="1:14" ht="29" x14ac:dyDescent="0.35">
      <c r="A39" s="66">
        <v>31</v>
      </c>
      <c r="B39" s="502" t="str">
        <f>AKPD!H36</f>
        <v>Saya kurang suka  berkomunikasi dengan teman lawan jenis</v>
      </c>
      <c r="C39" s="525">
        <f>ENTRI!$AK$297</f>
        <v>0</v>
      </c>
      <c r="D39" s="484">
        <f t="shared" si="0"/>
        <v>0</v>
      </c>
      <c r="E39" s="525" t="e">
        <f>ENTRI!$AK$298</f>
        <v>#REF!</v>
      </c>
      <c r="F39" s="484" t="e">
        <f t="shared" si="1"/>
        <v>#REF!</v>
      </c>
      <c r="G39" s="525">
        <f>ENTRI!$AK$299</f>
        <v>0</v>
      </c>
      <c r="H39" s="484">
        <f t="shared" si="2"/>
        <v>0</v>
      </c>
      <c r="I39" s="525">
        <f>ENTRI!$AK$300</f>
        <v>0</v>
      </c>
      <c r="J39" s="484">
        <f t="shared" si="3"/>
        <v>0</v>
      </c>
      <c r="K39" s="525">
        <f>ENTRI!$AK$301</f>
        <v>0</v>
      </c>
      <c r="L39" s="484">
        <f t="shared" si="4"/>
        <v>0</v>
      </c>
      <c r="M39" s="525">
        <f>ENTRI!$AK$302</f>
        <v>0</v>
      </c>
      <c r="N39" s="484">
        <f t="shared" si="5"/>
        <v>0</v>
      </c>
    </row>
    <row r="40" spans="1:14" ht="29" x14ac:dyDescent="0.35">
      <c r="A40" s="66">
        <v>32</v>
      </c>
      <c r="B40" s="502" t="str">
        <f>AKPD!H37</f>
        <v>Saya belum tahu cara belajar yang baik dan benar di SMA/MA</v>
      </c>
      <c r="C40" s="525">
        <f>ENTRI!$AL$297</f>
        <v>0</v>
      </c>
      <c r="D40" s="484">
        <f t="shared" si="0"/>
        <v>0</v>
      </c>
      <c r="E40" s="525" t="e">
        <f>ENTRI!$AL$298</f>
        <v>#REF!</v>
      </c>
      <c r="F40" s="484" t="e">
        <f t="shared" si="1"/>
        <v>#REF!</v>
      </c>
      <c r="G40" s="525">
        <f>ENTRI!$AL$299</f>
        <v>0</v>
      </c>
      <c r="H40" s="484">
        <f t="shared" si="2"/>
        <v>0</v>
      </c>
      <c r="I40" s="525">
        <f>ENTRI!$AL$300</f>
        <v>0</v>
      </c>
      <c r="J40" s="484">
        <f t="shared" si="3"/>
        <v>0</v>
      </c>
      <c r="K40" s="525">
        <f>ENTRI!$AL$301</f>
        <v>0</v>
      </c>
      <c r="L40" s="484">
        <f t="shared" si="4"/>
        <v>0</v>
      </c>
      <c r="M40" s="525">
        <f>ENTRI!$AL$302</f>
        <v>0</v>
      </c>
      <c r="N40" s="484">
        <f t="shared" si="5"/>
        <v>0</v>
      </c>
    </row>
    <row r="41" spans="1:14" x14ac:dyDescent="0.35">
      <c r="A41" s="66">
        <v>33</v>
      </c>
      <c r="B41" s="502" t="str">
        <f>AKPD!H38</f>
        <v>Saya belum tahu cara meraih prestasi di sekolah</v>
      </c>
      <c r="C41" s="525">
        <f>ENTRI!$AM$297</f>
        <v>0</v>
      </c>
      <c r="D41" s="484">
        <f t="shared" si="0"/>
        <v>0</v>
      </c>
      <c r="E41" s="525" t="e">
        <f>ENTRI!$AM$298</f>
        <v>#REF!</v>
      </c>
      <c r="F41" s="484" t="e">
        <f t="shared" si="1"/>
        <v>#REF!</v>
      </c>
      <c r="G41" s="525">
        <f>ENTRI!$AM$299</f>
        <v>0</v>
      </c>
      <c r="H41" s="484">
        <f t="shared" si="2"/>
        <v>0</v>
      </c>
      <c r="I41" s="525">
        <f>ENTRI!$AM$300</f>
        <v>0</v>
      </c>
      <c r="J41" s="484">
        <f t="shared" si="3"/>
        <v>0</v>
      </c>
      <c r="K41" s="525">
        <f>ENTRI!$AM$301</f>
        <v>0</v>
      </c>
      <c r="L41" s="484">
        <f t="shared" si="4"/>
        <v>0</v>
      </c>
      <c r="M41" s="525">
        <f>ENTRI!$AM$302</f>
        <v>0</v>
      </c>
      <c r="N41" s="484">
        <f t="shared" si="5"/>
        <v>0</v>
      </c>
    </row>
    <row r="42" spans="1:14" ht="29" x14ac:dyDescent="0.35">
      <c r="A42" s="66">
        <v>34</v>
      </c>
      <c r="B42" s="502" t="str">
        <f>AKPD!H39</f>
        <v>Saya belum paham tentang gaya belajar dan strategi yang sesuai dengannya</v>
      </c>
      <c r="C42" s="525">
        <f>ENTRI!$AN$297</f>
        <v>0</v>
      </c>
      <c r="D42" s="484">
        <f t="shared" si="0"/>
        <v>0</v>
      </c>
      <c r="E42" s="525" t="e">
        <f>ENTRI!$AN$298</f>
        <v>#REF!</v>
      </c>
      <c r="F42" s="484" t="e">
        <f t="shared" si="1"/>
        <v>#REF!</v>
      </c>
      <c r="G42" s="525">
        <f>ENTRI!$AN$299</f>
        <v>0</v>
      </c>
      <c r="H42" s="484">
        <f t="shared" si="2"/>
        <v>0</v>
      </c>
      <c r="I42" s="525">
        <f>ENTRI!$AN$300</f>
        <v>0</v>
      </c>
      <c r="J42" s="484">
        <f t="shared" si="3"/>
        <v>0</v>
      </c>
      <c r="K42" s="525">
        <f>ENTRI!$AN$301</f>
        <v>0</v>
      </c>
      <c r="L42" s="484">
        <f t="shared" si="4"/>
        <v>0</v>
      </c>
      <c r="M42" s="525">
        <f>ENTRI!$AN$302</f>
        <v>0</v>
      </c>
      <c r="N42" s="484">
        <f t="shared" si="5"/>
        <v>0</v>
      </c>
    </row>
    <row r="43" spans="1:14" ht="29" x14ac:dyDescent="0.35">
      <c r="A43" s="66">
        <v>35</v>
      </c>
      <c r="B43" s="502" t="str">
        <f>AKPD!H40</f>
        <v>Orang tua saya tidak peduli dengan kegiatan belajar saya</v>
      </c>
      <c r="C43" s="525">
        <f>ENTRI!$AO$297</f>
        <v>0</v>
      </c>
      <c r="D43" s="484">
        <f t="shared" si="0"/>
        <v>0</v>
      </c>
      <c r="E43" s="525" t="e">
        <f>ENTRI!$AO$298</f>
        <v>#REF!</v>
      </c>
      <c r="F43" s="484" t="e">
        <f t="shared" si="1"/>
        <v>#REF!</v>
      </c>
      <c r="G43" s="525">
        <f>ENTRI!$AO$299</f>
        <v>0</v>
      </c>
      <c r="H43" s="484">
        <f t="shared" si="2"/>
        <v>0</v>
      </c>
      <c r="I43" s="525">
        <f>ENTRI!$AO$300</f>
        <v>0</v>
      </c>
      <c r="J43" s="484">
        <f t="shared" si="3"/>
        <v>0</v>
      </c>
      <c r="K43" s="525">
        <f>ENTRI!$AO$301</f>
        <v>0</v>
      </c>
      <c r="L43" s="484">
        <f t="shared" si="4"/>
        <v>0</v>
      </c>
      <c r="M43" s="525">
        <f>ENTRI!$AO$302</f>
        <v>0</v>
      </c>
      <c r="N43" s="484">
        <f t="shared" si="5"/>
        <v>0</v>
      </c>
    </row>
    <row r="44" spans="1:14" ht="29" x14ac:dyDescent="0.35">
      <c r="A44" s="66">
        <v>36</v>
      </c>
      <c r="B44" s="502" t="str">
        <f>AKPD!H41</f>
        <v xml:space="preserve">Saya masih sering menunda-nunda tugas sekolah/pekerjaan rumah (PR)  </v>
      </c>
      <c r="C44" s="525">
        <f>ENTRI!$AP$297</f>
        <v>0</v>
      </c>
      <c r="D44" s="484">
        <f t="shared" si="0"/>
        <v>0</v>
      </c>
      <c r="E44" s="525" t="e">
        <f>ENTRI!$AP$298</f>
        <v>#REF!</v>
      </c>
      <c r="F44" s="484" t="e">
        <f t="shared" si="1"/>
        <v>#REF!</v>
      </c>
      <c r="G44" s="525">
        <f>ENTRI!$AP$299</f>
        <v>0</v>
      </c>
      <c r="H44" s="484">
        <f t="shared" si="2"/>
        <v>0</v>
      </c>
      <c r="I44" s="525">
        <f>ENTRI!$AP$300</f>
        <v>0</v>
      </c>
      <c r="J44" s="484">
        <f t="shared" si="3"/>
        <v>0</v>
      </c>
      <c r="K44" s="525">
        <f>ENTRI!$AP$301</f>
        <v>0</v>
      </c>
      <c r="L44" s="484">
        <f t="shared" si="4"/>
        <v>0</v>
      </c>
      <c r="M44" s="525">
        <f>ENTRI!$AP$302</f>
        <v>0</v>
      </c>
      <c r="N44" s="484">
        <f t="shared" si="5"/>
        <v>0</v>
      </c>
    </row>
    <row r="45" spans="1:14" ht="29" x14ac:dyDescent="0.35">
      <c r="A45" s="66">
        <v>37</v>
      </c>
      <c r="B45" s="502" t="str">
        <f>AKPD!H42</f>
        <v>Saya merasa kesulitan dalam memahami pelajaran tertentu</v>
      </c>
      <c r="C45" s="525">
        <f>ENTRI!$AQ$297</f>
        <v>0</v>
      </c>
      <c r="D45" s="484">
        <f t="shared" si="0"/>
        <v>0</v>
      </c>
      <c r="E45" s="525" t="e">
        <f>ENTRI!$AQ$298</f>
        <v>#REF!</v>
      </c>
      <c r="F45" s="484" t="e">
        <f t="shared" si="1"/>
        <v>#REF!</v>
      </c>
      <c r="G45" s="525">
        <f>ENTRI!$AQ$299</f>
        <v>0</v>
      </c>
      <c r="H45" s="484">
        <f t="shared" si="2"/>
        <v>0</v>
      </c>
      <c r="I45" s="525">
        <f>ENTRI!$AQ$300</f>
        <v>0</v>
      </c>
      <c r="J45" s="484">
        <f t="shared" si="3"/>
        <v>0</v>
      </c>
      <c r="K45" s="525">
        <f>ENTRI!$AQ$301</f>
        <v>0</v>
      </c>
      <c r="L45" s="484">
        <f t="shared" si="4"/>
        <v>0</v>
      </c>
      <c r="M45" s="525">
        <f>ENTRI!$AQ$302</f>
        <v>0</v>
      </c>
      <c r="N45" s="484">
        <f t="shared" si="5"/>
        <v>0</v>
      </c>
    </row>
    <row r="46" spans="1:14" ht="29" x14ac:dyDescent="0.35">
      <c r="A46" s="66">
        <v>38</v>
      </c>
      <c r="B46" s="502" t="str">
        <f>AKPD!H43</f>
        <v>Saya belum tahu cara memanfaatkan sumber belajar</v>
      </c>
      <c r="C46" s="525">
        <f>ENTRI!$AR$297</f>
        <v>0</v>
      </c>
      <c r="D46" s="484">
        <f t="shared" si="0"/>
        <v>0</v>
      </c>
      <c r="E46" s="525" t="e">
        <f>ENTRI!$AR$298</f>
        <v>#REF!</v>
      </c>
      <c r="F46" s="484" t="e">
        <f t="shared" si="1"/>
        <v>#REF!</v>
      </c>
      <c r="G46" s="525">
        <f>ENTRI!$AR$299</f>
        <v>0</v>
      </c>
      <c r="H46" s="484">
        <f t="shared" si="2"/>
        <v>0</v>
      </c>
      <c r="I46" s="525">
        <f>ENTRI!$AR$300</f>
        <v>0</v>
      </c>
      <c r="J46" s="484">
        <f t="shared" si="3"/>
        <v>0</v>
      </c>
      <c r="K46" s="525">
        <f>ENTRI!$AR$301</f>
        <v>0</v>
      </c>
      <c r="L46" s="484">
        <f t="shared" si="4"/>
        <v>0</v>
      </c>
      <c r="M46" s="525">
        <f>ENTRI!$AR$302</f>
        <v>0</v>
      </c>
      <c r="N46" s="484">
        <f t="shared" si="5"/>
        <v>0</v>
      </c>
    </row>
    <row r="47" spans="1:14" x14ac:dyDescent="0.35">
      <c r="A47" s="66">
        <v>39</v>
      </c>
      <c r="B47" s="502" t="str">
        <f>AKPD!H44</f>
        <v>Saya belajarnya jika akan ada tes  atau ujian saja</v>
      </c>
      <c r="C47" s="525">
        <f>ENTRI!$AS$297</f>
        <v>0</v>
      </c>
      <c r="D47" s="484">
        <f t="shared" si="0"/>
        <v>0</v>
      </c>
      <c r="E47" s="525" t="e">
        <f>ENTRI!$AS$298</f>
        <v>#REF!</v>
      </c>
      <c r="F47" s="484" t="e">
        <f t="shared" si="1"/>
        <v>#REF!</v>
      </c>
      <c r="G47" s="525">
        <f>ENTRI!$AS$299</f>
        <v>0</v>
      </c>
      <c r="H47" s="484">
        <f t="shared" si="2"/>
        <v>0</v>
      </c>
      <c r="I47" s="525">
        <f>ENTRI!$AS$300</f>
        <v>0</v>
      </c>
      <c r="J47" s="484">
        <f t="shared" si="3"/>
        <v>0</v>
      </c>
      <c r="K47" s="525">
        <f>ENTRI!$AS$301</f>
        <v>0</v>
      </c>
      <c r="L47" s="484">
        <f t="shared" si="4"/>
        <v>0</v>
      </c>
      <c r="M47" s="525">
        <f>ENTRI!$AS$302</f>
        <v>0</v>
      </c>
      <c r="N47" s="484">
        <f t="shared" si="5"/>
        <v>0</v>
      </c>
    </row>
    <row r="48" spans="1:14" ht="29" x14ac:dyDescent="0.35">
      <c r="A48" s="66">
        <v>40</v>
      </c>
      <c r="B48" s="502" t="str">
        <f>AKPD!H45</f>
        <v>Saya belum tahu tentang struktur kurikulum yang ada di sekolah</v>
      </c>
      <c r="C48" s="525">
        <f>ENTRI!$AT$297</f>
        <v>0</v>
      </c>
      <c r="D48" s="484">
        <f t="shared" si="0"/>
        <v>0</v>
      </c>
      <c r="E48" s="525" t="e">
        <f>ENTRI!$AT$298</f>
        <v>#REF!</v>
      </c>
      <c r="F48" s="484" t="e">
        <f t="shared" si="1"/>
        <v>#REF!</v>
      </c>
      <c r="G48" s="525">
        <f>ENTRI!$AT$299</f>
        <v>0</v>
      </c>
      <c r="H48" s="484">
        <f t="shared" si="2"/>
        <v>0</v>
      </c>
      <c r="I48" s="525">
        <f>ENTRI!$AT$300</f>
        <v>0</v>
      </c>
      <c r="J48" s="484">
        <f t="shared" si="3"/>
        <v>0</v>
      </c>
      <c r="K48" s="525">
        <f>ENTRI!$AT$301</f>
        <v>0</v>
      </c>
      <c r="L48" s="484">
        <f t="shared" si="4"/>
        <v>0</v>
      </c>
      <c r="M48" s="525">
        <f>ENTRI!$AT$302</f>
        <v>0</v>
      </c>
      <c r="N48" s="484">
        <f t="shared" si="5"/>
        <v>0</v>
      </c>
    </row>
    <row r="49" spans="1:14" ht="29" x14ac:dyDescent="0.35">
      <c r="A49" s="66">
        <v>41</v>
      </c>
      <c r="B49" s="502" t="str">
        <f>AKPD!H46</f>
        <v>Saya merasa malas belajar dan kalau belajar sering ngantuk</v>
      </c>
      <c r="C49" s="525">
        <f>ENTRI!$AU$297</f>
        <v>0</v>
      </c>
      <c r="D49" s="484">
        <f t="shared" si="0"/>
        <v>0</v>
      </c>
      <c r="E49" s="525" t="e">
        <f>ENTRI!$AU$298</f>
        <v>#REF!</v>
      </c>
      <c r="F49" s="484" t="e">
        <f t="shared" si="1"/>
        <v>#REF!</v>
      </c>
      <c r="G49" s="525">
        <f>ENTRI!$AU$299</f>
        <v>0</v>
      </c>
      <c r="H49" s="484">
        <f t="shared" si="2"/>
        <v>0</v>
      </c>
      <c r="I49" s="525">
        <f>ENTRI!$AU$300</f>
        <v>0</v>
      </c>
      <c r="J49" s="484">
        <f t="shared" si="3"/>
        <v>0</v>
      </c>
      <c r="K49" s="525">
        <f>ENTRI!$AU$301</f>
        <v>0</v>
      </c>
      <c r="L49" s="484">
        <f t="shared" si="4"/>
        <v>0</v>
      </c>
      <c r="M49" s="525">
        <f>ENTRI!$AU$302</f>
        <v>0</v>
      </c>
      <c r="N49" s="484">
        <f t="shared" si="5"/>
        <v>0</v>
      </c>
    </row>
    <row r="50" spans="1:14" ht="29" x14ac:dyDescent="0.35">
      <c r="A50" s="66">
        <v>42</v>
      </c>
      <c r="B50" s="502" t="str">
        <f>AKPD!H47</f>
        <v>Saya belum terbiasa belajar bersama atau belajar kelompok</v>
      </c>
      <c r="C50" s="525">
        <f>ENTRI!$AV$297</f>
        <v>0</v>
      </c>
      <c r="D50" s="484">
        <f t="shared" si="0"/>
        <v>0</v>
      </c>
      <c r="E50" s="525" t="e">
        <f>ENTRI!$AV$298</f>
        <v>#REF!</v>
      </c>
      <c r="F50" s="484" t="e">
        <f t="shared" si="1"/>
        <v>#REF!</v>
      </c>
      <c r="G50" s="525">
        <f>ENTRI!$AV$299</f>
        <v>0</v>
      </c>
      <c r="H50" s="484">
        <f t="shared" si="2"/>
        <v>0</v>
      </c>
      <c r="I50" s="525">
        <f>ENTRI!$AV$300</f>
        <v>0</v>
      </c>
      <c r="J50" s="484">
        <f t="shared" si="3"/>
        <v>0</v>
      </c>
      <c r="K50" s="525">
        <f>ENTRI!$AV$301</f>
        <v>0</v>
      </c>
      <c r="L50" s="484">
        <f t="shared" si="4"/>
        <v>0</v>
      </c>
      <c r="M50" s="525">
        <f>ENTRI!$AV$302</f>
        <v>0</v>
      </c>
      <c r="N50" s="484">
        <f t="shared" si="5"/>
        <v>0</v>
      </c>
    </row>
    <row r="51" spans="1:14" ht="29" x14ac:dyDescent="0.35">
      <c r="A51" s="66">
        <v>43</v>
      </c>
      <c r="B51" s="502" t="str">
        <f>AKPD!H48</f>
        <v>Saya belum paham cara memilih lembaga bimbingan belajar yang baik</v>
      </c>
      <c r="C51" s="525">
        <f>ENTRI!$AW$297</f>
        <v>0</v>
      </c>
      <c r="D51" s="484">
        <f t="shared" si="0"/>
        <v>0</v>
      </c>
      <c r="E51" s="525" t="e">
        <f>ENTRI!$AW$298</f>
        <v>#REF!</v>
      </c>
      <c r="F51" s="484" t="e">
        <f t="shared" si="1"/>
        <v>#REF!</v>
      </c>
      <c r="G51" s="525">
        <f>ENTRI!$AW$299</f>
        <v>0</v>
      </c>
      <c r="H51" s="484">
        <f t="shared" si="2"/>
        <v>0</v>
      </c>
      <c r="I51" s="525">
        <f>ENTRI!$AW$300</f>
        <v>0</v>
      </c>
      <c r="J51" s="484">
        <f t="shared" si="3"/>
        <v>0</v>
      </c>
      <c r="K51" s="525">
        <f>ENTRI!$AW$301</f>
        <v>0</v>
      </c>
      <c r="L51" s="484">
        <f t="shared" si="4"/>
        <v>0</v>
      </c>
      <c r="M51" s="525">
        <f>ENTRI!$AW$302</f>
        <v>0</v>
      </c>
      <c r="N51" s="484">
        <f t="shared" si="5"/>
        <v>0</v>
      </c>
    </row>
    <row r="52" spans="1:14" ht="29" x14ac:dyDescent="0.35">
      <c r="A52" s="66">
        <v>44</v>
      </c>
      <c r="B52" s="502" t="str">
        <f>AKPD!H49</f>
        <v>Saya belum dapat memanfaatkan teknologi informasi untuk belajar</v>
      </c>
      <c r="C52" s="525">
        <f>ENTRI!$AX$297</f>
        <v>0</v>
      </c>
      <c r="D52" s="484">
        <f t="shared" si="0"/>
        <v>0</v>
      </c>
      <c r="E52" s="525" t="e">
        <f>ENTRI!$AX$298</f>
        <v>#REF!</v>
      </c>
      <c r="F52" s="484" t="e">
        <f t="shared" si="1"/>
        <v>#REF!</v>
      </c>
      <c r="G52" s="525">
        <f>ENTRI!$AX$299</f>
        <v>0</v>
      </c>
      <c r="H52" s="484">
        <f t="shared" si="2"/>
        <v>0</v>
      </c>
      <c r="I52" s="525">
        <f>ENTRI!$AX$300</f>
        <v>0</v>
      </c>
      <c r="J52" s="484">
        <f t="shared" si="3"/>
        <v>0</v>
      </c>
      <c r="K52" s="525">
        <f>ENTRI!$AX$301</f>
        <v>0</v>
      </c>
      <c r="L52" s="484">
        <f t="shared" si="4"/>
        <v>0</v>
      </c>
      <c r="M52" s="525">
        <f>ENTRI!$AX$302</f>
        <v>0</v>
      </c>
      <c r="N52" s="484">
        <f t="shared" si="5"/>
        <v>0</v>
      </c>
    </row>
    <row r="53" spans="1:14" ht="29" x14ac:dyDescent="0.35">
      <c r="A53" s="66">
        <v>45</v>
      </c>
      <c r="B53" s="502" t="str">
        <f>AKPD!H50</f>
        <v>Saya belum tahu cara memperoleh bantuan pendidikan (beasiswa)</v>
      </c>
      <c r="C53" s="525">
        <f>ENTRI!$AY$297</f>
        <v>0</v>
      </c>
      <c r="D53" s="484">
        <f t="shared" si="0"/>
        <v>0</v>
      </c>
      <c r="E53" s="525" t="e">
        <f>ENTRI!$AY$298</f>
        <v>#REF!</v>
      </c>
      <c r="F53" s="484" t="e">
        <f t="shared" si="1"/>
        <v>#REF!</v>
      </c>
      <c r="G53" s="525">
        <f>ENTRI!$AY$299</f>
        <v>0</v>
      </c>
      <c r="H53" s="484">
        <f t="shared" si="2"/>
        <v>0</v>
      </c>
      <c r="I53" s="525">
        <f>ENTRI!$AY$300</f>
        <v>0</v>
      </c>
      <c r="J53" s="484">
        <f t="shared" si="3"/>
        <v>0</v>
      </c>
      <c r="K53" s="525">
        <f>ENTRI!$AY$301</f>
        <v>0</v>
      </c>
      <c r="L53" s="484">
        <f t="shared" si="4"/>
        <v>0</v>
      </c>
      <c r="M53" s="525">
        <f>ENTRI!$AY$302</f>
        <v>0</v>
      </c>
      <c r="N53" s="484">
        <f t="shared" si="5"/>
        <v>0</v>
      </c>
    </row>
    <row r="54" spans="1:14" ht="29" x14ac:dyDescent="0.35">
      <c r="A54" s="66">
        <v>46</v>
      </c>
      <c r="B54" s="502" t="str">
        <f>AKPD!H51</f>
        <v>Saya terpaksa harus bekerja untuk mencukupi kebutuhan hidup</v>
      </c>
      <c r="C54" s="525">
        <f>ENTRI!$AZ$297</f>
        <v>0</v>
      </c>
      <c r="D54" s="484">
        <f t="shared" si="0"/>
        <v>0</v>
      </c>
      <c r="E54" s="525" t="e">
        <f>ENTRI!$AZ$298</f>
        <v>#REF!</v>
      </c>
      <c r="F54" s="484" t="e">
        <f t="shared" si="1"/>
        <v>#REF!</v>
      </c>
      <c r="G54" s="525">
        <f>ENTRI!$AZ$299</f>
        <v>0</v>
      </c>
      <c r="H54" s="484">
        <f t="shared" si="2"/>
        <v>0</v>
      </c>
      <c r="I54" s="525">
        <f>ENTRI!$AZ$300</f>
        <v>0</v>
      </c>
      <c r="J54" s="484">
        <f t="shared" si="3"/>
        <v>0</v>
      </c>
      <c r="K54" s="525">
        <f>ENTRI!$AZ$301</f>
        <v>0</v>
      </c>
      <c r="L54" s="484">
        <f t="shared" si="4"/>
        <v>0</v>
      </c>
      <c r="M54" s="525">
        <f>ENTRI!$AZ$302</f>
        <v>0</v>
      </c>
      <c r="N54" s="484">
        <f t="shared" si="5"/>
        <v>0</v>
      </c>
    </row>
    <row r="55" spans="1:14" ht="29" x14ac:dyDescent="0.35">
      <c r="A55" s="66">
        <v>47</v>
      </c>
      <c r="B55" s="502" t="str">
        <f>AKPD!H52</f>
        <v>Saya merasa bingung memilih kegiatan esktrakurikuler di sekolah</v>
      </c>
      <c r="C55" s="525">
        <f>ENTRI!$BA$297</f>
        <v>0</v>
      </c>
      <c r="D55" s="484">
        <f t="shared" si="0"/>
        <v>0</v>
      </c>
      <c r="E55" s="525" t="e">
        <f>ENTRI!$BA$298</f>
        <v>#REF!</v>
      </c>
      <c r="F55" s="484" t="e">
        <f t="shared" si="1"/>
        <v>#REF!</v>
      </c>
      <c r="G55" s="525">
        <f>ENTRI!$BA$299</f>
        <v>0</v>
      </c>
      <c r="H55" s="484">
        <f t="shared" si="2"/>
        <v>0</v>
      </c>
      <c r="I55" s="525">
        <f>ENTRI!$BA$300</f>
        <v>0</v>
      </c>
      <c r="J55" s="484">
        <f t="shared" si="3"/>
        <v>0</v>
      </c>
      <c r="K55" s="525">
        <f>ENTRI!$BA$301</f>
        <v>0</v>
      </c>
      <c r="L55" s="484">
        <f t="shared" si="4"/>
        <v>0</v>
      </c>
      <c r="M55" s="525">
        <f>ENTRI!$BA$302</f>
        <v>0</v>
      </c>
      <c r="N55" s="484">
        <f t="shared" si="5"/>
        <v>0</v>
      </c>
    </row>
    <row r="56" spans="1:14" ht="29" x14ac:dyDescent="0.35">
      <c r="A56" s="66">
        <v>48</v>
      </c>
      <c r="B56" s="502" t="str">
        <f>AKPD!H53</f>
        <v>Saya merasa belum mantap pada pilihan peminatan yang diambil</v>
      </c>
      <c r="C56" s="525">
        <f>ENTRI!$BB$297</f>
        <v>0</v>
      </c>
      <c r="D56" s="484">
        <f t="shared" si="0"/>
        <v>0</v>
      </c>
      <c r="E56" s="525" t="e">
        <f>ENTRI!$BB$298</f>
        <v>#REF!</v>
      </c>
      <c r="F56" s="484" t="e">
        <f t="shared" si="1"/>
        <v>#REF!</v>
      </c>
      <c r="G56" s="525">
        <f>ENTRI!$BB$299</f>
        <v>0</v>
      </c>
      <c r="H56" s="484">
        <f t="shared" si="2"/>
        <v>0</v>
      </c>
      <c r="I56" s="525">
        <f>ENTRI!$BB$300</f>
        <v>0</v>
      </c>
      <c r="J56" s="484">
        <f t="shared" si="3"/>
        <v>0</v>
      </c>
      <c r="K56" s="525">
        <f>ENTRI!$BB$301</f>
        <v>0</v>
      </c>
      <c r="L56" s="484">
        <f t="shared" si="4"/>
        <v>0</v>
      </c>
      <c r="M56" s="525">
        <f>ENTRI!$BB$302</f>
        <v>0</v>
      </c>
      <c r="N56" s="484">
        <f t="shared" si="5"/>
        <v>0</v>
      </c>
    </row>
    <row r="57" spans="1:14" ht="29" x14ac:dyDescent="0.35">
      <c r="A57" s="66">
        <v>49</v>
      </c>
      <c r="B57" s="502" t="str">
        <f>AKPD!H54</f>
        <v>Saya merasa belum paham hubungan antara hobi, bakat, minat, kemampuan dan karir</v>
      </c>
      <c r="C57" s="525">
        <f>ENTRI!$BC$297</f>
        <v>0</v>
      </c>
      <c r="D57" s="484">
        <f t="shared" si="0"/>
        <v>0</v>
      </c>
      <c r="E57" s="525" t="e">
        <f>ENTRI!$BC$298</f>
        <v>#REF!</v>
      </c>
      <c r="F57" s="484" t="e">
        <f t="shared" si="1"/>
        <v>#REF!</v>
      </c>
      <c r="G57" s="525">
        <f>ENTRI!$BC$299</f>
        <v>0</v>
      </c>
      <c r="H57" s="484">
        <f t="shared" si="2"/>
        <v>0</v>
      </c>
      <c r="I57" s="525">
        <f>ENTRI!$BC$300</f>
        <v>0</v>
      </c>
      <c r="J57" s="484">
        <f t="shared" si="3"/>
        <v>0</v>
      </c>
      <c r="K57" s="525">
        <f>ENTRI!$BC$301</f>
        <v>0</v>
      </c>
      <c r="L57" s="484">
        <f t="shared" si="4"/>
        <v>0</v>
      </c>
      <c r="M57" s="525">
        <f>ENTRI!$BC$302</f>
        <v>0</v>
      </c>
      <c r="N57" s="484">
        <f t="shared" si="5"/>
        <v>0</v>
      </c>
    </row>
    <row r="58" spans="1:14" ht="29" x14ac:dyDescent="0.35">
      <c r="A58" s="66">
        <v>50</v>
      </c>
      <c r="B58" s="502" t="str">
        <f>AKPD!H55</f>
        <v>Saya belum memiliki perencanaan karir masa depan</v>
      </c>
      <c r="C58" s="525">
        <f>ENTRI!$BD$297</f>
        <v>0</v>
      </c>
      <c r="D58" s="484">
        <f t="shared" si="0"/>
        <v>0</v>
      </c>
      <c r="E58" s="525" t="e">
        <f>ENTRI!$BD$298</f>
        <v>#REF!</v>
      </c>
      <c r="F58" s="484" t="e">
        <f t="shared" si="1"/>
        <v>#REF!</v>
      </c>
      <c r="G58" s="525">
        <f>ENTRI!$BD$299</f>
        <v>0</v>
      </c>
      <c r="H58" s="484">
        <f t="shared" si="2"/>
        <v>0</v>
      </c>
      <c r="I58" s="525">
        <f>ENTRI!$BD$300</f>
        <v>0</v>
      </c>
      <c r="J58" s="484">
        <f t="shared" si="3"/>
        <v>0</v>
      </c>
      <c r="K58" s="525">
        <f>ENTRI!$BD$301</f>
        <v>0</v>
      </c>
      <c r="L58" s="484">
        <f t="shared" si="4"/>
        <v>0</v>
      </c>
      <c r="M58" s="525">
        <f>ENTRI!$BD$302</f>
        <v>0</v>
      </c>
      <c r="N58" s="484">
        <f t="shared" si="5"/>
        <v>0</v>
      </c>
    </row>
    <row r="59" spans="1:14" x14ac:dyDescent="0.35">
      <c r="A59" s="661" t="s">
        <v>14</v>
      </c>
      <c r="B59" s="661"/>
      <c r="C59" s="525">
        <f>SUM(C9:C58)</f>
        <v>0</v>
      </c>
      <c r="D59" s="535" t="e">
        <f>SUM(C59/ENTRI!$BE$291)</f>
        <v>#DIV/0!</v>
      </c>
      <c r="E59" s="526" t="e">
        <f t="shared" ref="E59:M59" si="6">SUM(E9:E58)</f>
        <v>#REF!</v>
      </c>
      <c r="F59" s="535" t="e">
        <f>SUM(E59/ENTRI!$BE$291)</f>
        <v>#REF!</v>
      </c>
      <c r="G59" s="527">
        <f t="shared" si="6"/>
        <v>0</v>
      </c>
      <c r="H59" s="535" t="e">
        <f>SUM(G59/ENTRI!$BE$291)</f>
        <v>#DIV/0!</v>
      </c>
      <c r="I59" s="528">
        <f t="shared" si="6"/>
        <v>0</v>
      </c>
      <c r="J59" s="535" t="e">
        <f>SUM(I59/ENTRI!$BE$291)</f>
        <v>#DIV/0!</v>
      </c>
      <c r="K59" s="529">
        <f t="shared" si="6"/>
        <v>0</v>
      </c>
      <c r="L59" s="535" t="e">
        <f>SUM(K59/ENTRI!$BE$291)</f>
        <v>#DIV/0!</v>
      </c>
      <c r="M59" s="530">
        <f t="shared" si="6"/>
        <v>0</v>
      </c>
      <c r="N59" s="535" t="e">
        <f>SUM(M59/ENTRI!$BE$291)</f>
        <v>#DIV/0!</v>
      </c>
    </row>
    <row r="61" spans="1:14" x14ac:dyDescent="0.35">
      <c r="B61" s="531"/>
    </row>
    <row r="62" spans="1:14" x14ac:dyDescent="0.35">
      <c r="C62" s="532" t="s">
        <v>7</v>
      </c>
      <c r="D62" s="532" t="s">
        <v>32</v>
      </c>
      <c r="E62" s="532" t="s">
        <v>801</v>
      </c>
      <c r="F62" s="533" t="s">
        <v>774</v>
      </c>
      <c r="H62" s="662" t="s">
        <v>802</v>
      </c>
      <c r="I62" s="663"/>
      <c r="J62" s="663"/>
      <c r="K62" s="664"/>
    </row>
    <row r="63" spans="1:14" x14ac:dyDescent="0.35">
      <c r="C63" s="6">
        <v>1</v>
      </c>
      <c r="D63" s="6" t="str">
        <f>C7</f>
        <v>Cut Nyak Dien</v>
      </c>
      <c r="E63" s="6">
        <f>C59</f>
        <v>0</v>
      </c>
      <c r="F63" s="534" t="e">
        <f>D59</f>
        <v>#DIV/0!</v>
      </c>
      <c r="H63" s="665" t="s">
        <v>803</v>
      </c>
      <c r="I63" s="666"/>
      <c r="J63" s="666"/>
      <c r="K63" s="667"/>
    </row>
    <row r="64" spans="1:14" x14ac:dyDescent="0.35">
      <c r="C64" s="6">
        <v>2</v>
      </c>
      <c r="D64" s="6" t="e">
        <f>E7</f>
        <v>#REF!</v>
      </c>
      <c r="E64" s="6" t="e">
        <f>E59</f>
        <v>#REF!</v>
      </c>
      <c r="F64" s="534" t="e">
        <f>F59</f>
        <v>#REF!</v>
      </c>
      <c r="H64" s="668"/>
      <c r="I64" s="669"/>
      <c r="J64" s="669"/>
      <c r="K64" s="670"/>
    </row>
    <row r="65" spans="3:11" x14ac:dyDescent="0.35">
      <c r="C65" s="6">
        <v>3</v>
      </c>
      <c r="D65" s="6">
        <f>G7</f>
        <v>0</v>
      </c>
      <c r="E65" s="6">
        <f>G59</f>
        <v>0</v>
      </c>
      <c r="F65" s="534" t="e">
        <f>H59</f>
        <v>#DIV/0!</v>
      </c>
      <c r="H65" s="668"/>
      <c r="I65" s="669"/>
      <c r="J65" s="669"/>
      <c r="K65" s="670"/>
    </row>
    <row r="66" spans="3:11" x14ac:dyDescent="0.35">
      <c r="C66" s="6">
        <v>4</v>
      </c>
      <c r="D66" s="6">
        <f>I7</f>
        <v>0</v>
      </c>
      <c r="E66" s="6">
        <f>I59</f>
        <v>0</v>
      </c>
      <c r="F66" s="534" t="e">
        <f>J59</f>
        <v>#DIV/0!</v>
      </c>
      <c r="H66" s="668"/>
      <c r="I66" s="669"/>
      <c r="J66" s="669"/>
      <c r="K66" s="670"/>
    </row>
    <row r="67" spans="3:11" x14ac:dyDescent="0.35">
      <c r="C67" s="6">
        <v>5</v>
      </c>
      <c r="D67" s="6">
        <f>K7</f>
        <v>0</v>
      </c>
      <c r="E67" s="6">
        <f>K59</f>
        <v>0</v>
      </c>
      <c r="F67" s="534" t="e">
        <f>L59</f>
        <v>#DIV/0!</v>
      </c>
      <c r="H67" s="668"/>
      <c r="I67" s="669"/>
      <c r="J67" s="669"/>
      <c r="K67" s="670"/>
    </row>
    <row r="68" spans="3:11" x14ac:dyDescent="0.35">
      <c r="C68" s="6">
        <v>6</v>
      </c>
      <c r="D68" s="6">
        <f>M7</f>
        <v>0</v>
      </c>
      <c r="E68" s="6">
        <f>M59</f>
        <v>0</v>
      </c>
      <c r="F68" s="534" t="e">
        <f>N59</f>
        <v>#DIV/0!</v>
      </c>
      <c r="H68" s="671"/>
      <c r="I68" s="672"/>
      <c r="J68" s="672"/>
      <c r="K68" s="673"/>
    </row>
  </sheetData>
  <mergeCells count="14">
    <mergeCell ref="M7:N7"/>
    <mergeCell ref="A59:B59"/>
    <mergeCell ref="H62:K62"/>
    <mergeCell ref="H63:K68"/>
    <mergeCell ref="A1:N1"/>
    <mergeCell ref="A2:N2"/>
    <mergeCell ref="A6:A8"/>
    <mergeCell ref="B6:B8"/>
    <mergeCell ref="C6:N6"/>
    <mergeCell ref="C7:D7"/>
    <mergeCell ref="E7:F7"/>
    <mergeCell ref="G7:H7"/>
    <mergeCell ref="I7:J7"/>
    <mergeCell ref="K7:L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D3" sqref="D3:K3"/>
    </sheetView>
  </sheetViews>
  <sheetFormatPr defaultRowHeight="14.5" x14ac:dyDescent="0.35"/>
  <cols>
    <col min="4" max="4" width="38.54296875" customWidth="1"/>
    <col min="5" max="5" width="6" customWidth="1"/>
    <col min="6" max="6" width="11.1796875" customWidth="1"/>
    <col min="7" max="7" width="10.54296875" customWidth="1"/>
  </cols>
  <sheetData>
    <row r="1" spans="1:10" ht="23.5" x14ac:dyDescent="0.55000000000000004">
      <c r="A1" s="652" t="s">
        <v>777</v>
      </c>
      <c r="B1" s="652"/>
      <c r="C1" s="652"/>
      <c r="D1" s="652"/>
      <c r="E1" s="652"/>
      <c r="F1" s="652"/>
      <c r="G1" s="652"/>
      <c r="H1" s="415"/>
      <c r="I1" s="415"/>
      <c r="J1" s="415"/>
    </row>
    <row r="2" spans="1:10" ht="27" x14ac:dyDescent="0.6">
      <c r="A2" s="692" t="s">
        <v>894</v>
      </c>
      <c r="B2" s="692"/>
      <c r="C2" s="692"/>
      <c r="D2" s="692"/>
      <c r="E2" s="692"/>
      <c r="F2" s="692"/>
      <c r="G2" s="692"/>
      <c r="H2" s="416"/>
      <c r="I2" s="416"/>
      <c r="J2" s="416"/>
    </row>
    <row r="3" spans="1:10" ht="20.149999999999999" customHeight="1" x14ac:dyDescent="0.6">
      <c r="A3" s="378"/>
      <c r="B3" s="378"/>
      <c r="C3" s="445" t="s">
        <v>275</v>
      </c>
      <c r="D3" s="848" t="s">
        <v>898</v>
      </c>
      <c r="E3" s="607"/>
      <c r="F3" s="607"/>
      <c r="G3" s="607"/>
      <c r="H3" s="607"/>
      <c r="I3" s="607"/>
      <c r="J3" s="607"/>
    </row>
    <row r="4" spans="1:10" ht="20.149999999999999" customHeight="1" x14ac:dyDescent="0.6">
      <c r="A4" s="378"/>
      <c r="B4" s="378"/>
      <c r="C4" s="445" t="s">
        <v>276</v>
      </c>
      <c r="D4" s="394" t="s">
        <v>1351</v>
      </c>
      <c r="E4" s="378"/>
      <c r="F4" s="378"/>
      <c r="G4" s="378"/>
      <c r="H4" s="378"/>
      <c r="I4" s="378"/>
      <c r="J4" s="378"/>
    </row>
    <row r="5" spans="1:10" x14ac:dyDescent="0.35">
      <c r="A5" s="693" t="s">
        <v>478</v>
      </c>
      <c r="B5" s="693" t="s">
        <v>477</v>
      </c>
      <c r="C5" s="693"/>
      <c r="D5" s="693" t="s">
        <v>479</v>
      </c>
      <c r="E5" s="693" t="s">
        <v>480</v>
      </c>
      <c r="F5" s="689" t="s">
        <v>778</v>
      </c>
      <c r="G5" s="689" t="s">
        <v>774</v>
      </c>
    </row>
    <row r="6" spans="1:10" x14ac:dyDescent="0.35">
      <c r="A6" s="693"/>
      <c r="B6" s="693"/>
      <c r="C6" s="693"/>
      <c r="D6" s="693"/>
      <c r="E6" s="693"/>
      <c r="F6" s="690"/>
      <c r="G6" s="690"/>
    </row>
    <row r="7" spans="1:10" x14ac:dyDescent="0.35">
      <c r="A7" s="421" t="s">
        <v>28</v>
      </c>
      <c r="B7" s="421" t="s">
        <v>29</v>
      </c>
      <c r="C7" s="421" t="s">
        <v>30</v>
      </c>
      <c r="D7" s="693"/>
      <c r="E7" s="693"/>
      <c r="F7" s="691"/>
      <c r="G7" s="691"/>
    </row>
    <row r="8" spans="1:10" ht="15" customHeight="1" x14ac:dyDescent="0.35">
      <c r="A8" s="417">
        <f>ENTRI!B10</f>
        <v>1</v>
      </c>
      <c r="B8" s="417" t="str">
        <f>ENTRI!C10</f>
        <v>A1</v>
      </c>
      <c r="C8" s="418">
        <f>ENTRI!D10</f>
        <v>0</v>
      </c>
      <c r="D8" s="419" t="str">
        <f>ENTRI!E10</f>
        <v xml:space="preserve"> ARKAN AL-MUBARRAQ</v>
      </c>
      <c r="E8" s="420" t="str">
        <f>ENTRI!F10</f>
        <v>L</v>
      </c>
      <c r="F8" s="6">
        <f>ENTRI!BE10</f>
        <v>0</v>
      </c>
      <c r="G8" s="484">
        <f>F8/50</f>
        <v>0</v>
      </c>
    </row>
    <row r="9" spans="1:10" ht="15" customHeight="1" x14ac:dyDescent="0.35">
      <c r="A9" s="417">
        <f>ENTRI!B11</f>
        <v>2</v>
      </c>
      <c r="B9" s="417" t="str">
        <f>ENTRI!C11</f>
        <v>A2</v>
      </c>
      <c r="C9" s="418" t="str">
        <f>ENTRI!D11</f>
        <v>X</v>
      </c>
      <c r="D9" s="419" t="str">
        <f>ENTRI!E11</f>
        <v>AKSYA AKILIA</v>
      </c>
      <c r="E9" s="420" t="str">
        <f>ENTRI!F11</f>
        <v>P</v>
      </c>
      <c r="F9" s="6">
        <f>ENTRI!BE11</f>
        <v>0</v>
      </c>
      <c r="G9" s="484">
        <f t="shared" ref="G9:G47" si="0">F9/50</f>
        <v>0</v>
      </c>
    </row>
    <row r="10" spans="1:10" ht="15" customHeight="1" x14ac:dyDescent="0.35">
      <c r="A10" s="417">
        <f>ENTRI!B12</f>
        <v>3</v>
      </c>
      <c r="B10" s="417" t="str">
        <f>ENTRI!C12</f>
        <v>A3</v>
      </c>
      <c r="C10" s="418">
        <f>ENTRI!D12</f>
        <v>0</v>
      </c>
      <c r="D10" s="419" t="str">
        <f>ENTRI!E12</f>
        <v>AMIRATUL SYAKIRA</v>
      </c>
      <c r="E10" s="420" t="str">
        <f>ENTRI!F12</f>
        <v>P</v>
      </c>
      <c r="F10" s="6">
        <f>ENTRI!BE12</f>
        <v>0</v>
      </c>
      <c r="G10" s="484">
        <f t="shared" si="0"/>
        <v>0</v>
      </c>
    </row>
    <row r="11" spans="1:10" ht="15" customHeight="1" x14ac:dyDescent="0.35">
      <c r="A11" s="417">
        <f>ENTRI!B13</f>
        <v>4</v>
      </c>
      <c r="B11" s="417" t="str">
        <f>ENTRI!C13</f>
        <v>A4</v>
      </c>
      <c r="C11" s="418">
        <f>ENTRI!D13</f>
        <v>0</v>
      </c>
      <c r="D11" s="419" t="str">
        <f>ENTRI!E13</f>
        <v>ANGGI DWI SAFIRA</v>
      </c>
      <c r="E11" s="420" t="str">
        <f>ENTRI!F13</f>
        <v>P</v>
      </c>
      <c r="F11" s="6">
        <f>ENTRI!BE13</f>
        <v>0</v>
      </c>
      <c r="G11" s="484">
        <f t="shared" si="0"/>
        <v>0</v>
      </c>
    </row>
    <row r="12" spans="1:10" ht="15" customHeight="1" x14ac:dyDescent="0.35">
      <c r="A12" s="417">
        <f>ENTRI!B14</f>
        <v>5</v>
      </c>
      <c r="B12" s="417" t="str">
        <f>ENTRI!C14</f>
        <v>A5</v>
      </c>
      <c r="C12" s="418">
        <f>ENTRI!D14</f>
        <v>0</v>
      </c>
      <c r="D12" s="419" t="str">
        <f>ENTRI!E14</f>
        <v xml:space="preserve">ASYRAFI NURMAHMUDI </v>
      </c>
      <c r="E12" s="420" t="str">
        <f>ENTRI!F14</f>
        <v>L</v>
      </c>
      <c r="F12" s="6">
        <f>ENTRI!BE14</f>
        <v>0</v>
      </c>
      <c r="G12" s="484">
        <f t="shared" si="0"/>
        <v>0</v>
      </c>
    </row>
    <row r="13" spans="1:10" ht="15" customHeight="1" x14ac:dyDescent="0.35">
      <c r="A13" s="417">
        <f>ENTRI!B15</f>
        <v>6</v>
      </c>
      <c r="B13" s="417" t="str">
        <f>ENTRI!C15</f>
        <v>A6</v>
      </c>
      <c r="C13" s="418">
        <f>ENTRI!D15</f>
        <v>0</v>
      </c>
      <c r="D13" s="419" t="str">
        <f>ENTRI!E15</f>
        <v>ATHIYA SABRINA OKTI</v>
      </c>
      <c r="E13" s="420" t="str">
        <f>ENTRI!F15</f>
        <v>P</v>
      </c>
      <c r="F13" s="6">
        <f>ENTRI!BE15</f>
        <v>0</v>
      </c>
      <c r="G13" s="484">
        <f t="shared" si="0"/>
        <v>0</v>
      </c>
    </row>
    <row r="14" spans="1:10" ht="15" customHeight="1" x14ac:dyDescent="0.35">
      <c r="A14" s="417">
        <f>ENTRI!B16</f>
        <v>7</v>
      </c>
      <c r="B14" s="417" t="str">
        <f>ENTRI!C16</f>
        <v>A7</v>
      </c>
      <c r="C14" s="418">
        <f>ENTRI!D16</f>
        <v>0</v>
      </c>
      <c r="D14" s="419" t="str">
        <f>ENTRI!E16</f>
        <v>DAFFA ARIF HAIKAL</v>
      </c>
      <c r="E14" s="420" t="str">
        <f>ENTRI!F16</f>
        <v>L</v>
      </c>
      <c r="F14" s="6">
        <f>ENTRI!BE16</f>
        <v>0</v>
      </c>
      <c r="G14" s="484">
        <f t="shared" si="0"/>
        <v>0</v>
      </c>
    </row>
    <row r="15" spans="1:10" ht="15" customHeight="1" x14ac:dyDescent="0.35">
      <c r="A15" s="417">
        <f>ENTRI!B17</f>
        <v>8</v>
      </c>
      <c r="B15" s="417" t="str">
        <f>ENTRI!C17</f>
        <v>A8</v>
      </c>
      <c r="C15" s="418">
        <f>ENTRI!D17</f>
        <v>0</v>
      </c>
      <c r="D15" s="419" t="str">
        <f>ENTRI!E17</f>
        <v>DHABIT ALFAWAZI</v>
      </c>
      <c r="E15" s="420" t="str">
        <f>ENTRI!F17</f>
        <v>L</v>
      </c>
      <c r="F15" s="6">
        <f>ENTRI!BE17</f>
        <v>0</v>
      </c>
      <c r="G15" s="484">
        <f t="shared" si="0"/>
        <v>0</v>
      </c>
    </row>
    <row r="16" spans="1:10" ht="15" customHeight="1" x14ac:dyDescent="0.35">
      <c r="A16" s="417">
        <f>ENTRI!B18</f>
        <v>9</v>
      </c>
      <c r="B16" s="417" t="str">
        <f>ENTRI!C18</f>
        <v>A9</v>
      </c>
      <c r="C16" s="418">
        <f>ENTRI!D18</f>
        <v>0</v>
      </c>
      <c r="D16" s="419" t="str">
        <f>ENTRI!E18</f>
        <v>FARISYAA SALSABILLA</v>
      </c>
      <c r="E16" s="420" t="str">
        <f>ENTRI!F18</f>
        <v>P</v>
      </c>
      <c r="F16" s="6">
        <f>ENTRI!BE18</f>
        <v>0</v>
      </c>
      <c r="G16" s="484">
        <f t="shared" si="0"/>
        <v>0</v>
      </c>
    </row>
    <row r="17" spans="1:7" ht="15" customHeight="1" x14ac:dyDescent="0.35">
      <c r="A17" s="417">
        <f>ENTRI!B19</f>
        <v>10</v>
      </c>
      <c r="B17" s="417" t="str">
        <f>ENTRI!C19</f>
        <v>A10</v>
      </c>
      <c r="C17" s="418">
        <f>ENTRI!D19</f>
        <v>0</v>
      </c>
      <c r="D17" s="419" t="str">
        <f>ENTRI!E19</f>
        <v>FATHAN FIDIANSYAH</v>
      </c>
      <c r="E17" s="420" t="str">
        <f>ENTRI!F19</f>
        <v>L</v>
      </c>
      <c r="F17" s="6">
        <f>ENTRI!BE19</f>
        <v>0</v>
      </c>
      <c r="G17" s="484">
        <f t="shared" si="0"/>
        <v>0</v>
      </c>
    </row>
    <row r="18" spans="1:7" ht="15" customHeight="1" x14ac:dyDescent="0.35">
      <c r="A18" s="417">
        <f>ENTRI!B20</f>
        <v>11</v>
      </c>
      <c r="B18" s="417" t="str">
        <f>ENTRI!C20</f>
        <v>A11</v>
      </c>
      <c r="C18" s="418">
        <f>ENTRI!D20</f>
        <v>0</v>
      </c>
      <c r="D18" s="419" t="str">
        <f>ENTRI!E20</f>
        <v>FATHIA AZZAHIRA</v>
      </c>
      <c r="E18" s="420" t="str">
        <f>ENTRI!F20</f>
        <v>L</v>
      </c>
      <c r="F18" s="6">
        <f>ENTRI!BE20</f>
        <v>0</v>
      </c>
      <c r="G18" s="484">
        <f t="shared" si="0"/>
        <v>0</v>
      </c>
    </row>
    <row r="19" spans="1:7" ht="15" customHeight="1" x14ac:dyDescent="0.35">
      <c r="A19" s="417">
        <f>ENTRI!B21</f>
        <v>12</v>
      </c>
      <c r="B19" s="417" t="str">
        <f>ENTRI!C21</f>
        <v>A12</v>
      </c>
      <c r="C19" s="418">
        <f>ENTRI!D21</f>
        <v>0</v>
      </c>
      <c r="D19" s="419" t="str">
        <f>ENTRI!E21</f>
        <v>HAFIZ AL HADI</v>
      </c>
      <c r="E19" s="420" t="str">
        <f>ENTRI!F21</f>
        <v>L</v>
      </c>
      <c r="F19" s="6">
        <f>ENTRI!BE21</f>
        <v>0</v>
      </c>
      <c r="G19" s="484">
        <f t="shared" si="0"/>
        <v>0</v>
      </c>
    </row>
    <row r="20" spans="1:7" ht="15" customHeight="1" x14ac:dyDescent="0.35">
      <c r="A20" s="417">
        <f>ENTRI!B22</f>
        <v>13</v>
      </c>
      <c r="B20" s="417" t="str">
        <f>ENTRI!C22</f>
        <v>A13</v>
      </c>
      <c r="C20" s="418">
        <f>ENTRI!D22</f>
        <v>0</v>
      </c>
      <c r="D20" s="419" t="str">
        <f>ENTRI!E22</f>
        <v>HAIKAL STEVANO</v>
      </c>
      <c r="E20" s="420" t="str">
        <f>ENTRI!F22</f>
        <v>L</v>
      </c>
      <c r="F20" s="6">
        <f>ENTRI!BE22</f>
        <v>0</v>
      </c>
      <c r="G20" s="484">
        <f t="shared" si="0"/>
        <v>0</v>
      </c>
    </row>
    <row r="21" spans="1:7" ht="15" customHeight="1" x14ac:dyDescent="0.35">
      <c r="A21" s="417">
        <f>ENTRI!B23</f>
        <v>14</v>
      </c>
      <c r="B21" s="417" t="str">
        <f>ENTRI!C23</f>
        <v>A14</v>
      </c>
      <c r="C21" s="418">
        <f>ENTRI!D23</f>
        <v>0</v>
      </c>
      <c r="D21" s="419" t="str">
        <f>ENTRI!E23</f>
        <v>INTAN ADELYA</v>
      </c>
      <c r="E21" s="420" t="str">
        <f>ENTRI!F23</f>
        <v>P</v>
      </c>
      <c r="F21" s="6">
        <f>ENTRI!BE23</f>
        <v>0</v>
      </c>
      <c r="G21" s="484">
        <f t="shared" si="0"/>
        <v>0</v>
      </c>
    </row>
    <row r="22" spans="1:7" ht="15" customHeight="1" x14ac:dyDescent="0.35">
      <c r="A22" s="417">
        <f>ENTRI!B24</f>
        <v>15</v>
      </c>
      <c r="B22" s="417" t="str">
        <f>ENTRI!C24</f>
        <v>A15</v>
      </c>
      <c r="C22" s="418">
        <f>ENTRI!D24</f>
        <v>0</v>
      </c>
      <c r="D22" s="419" t="str">
        <f>ENTRI!E24</f>
        <v>JIHAN SYAHFITRI RUMASONA</v>
      </c>
      <c r="E22" s="420" t="str">
        <f>ENTRI!F24</f>
        <v>P</v>
      </c>
      <c r="F22" s="6">
        <f>ENTRI!BE24</f>
        <v>0</v>
      </c>
      <c r="G22" s="484">
        <f t="shared" si="0"/>
        <v>0</v>
      </c>
    </row>
    <row r="23" spans="1:7" ht="15" customHeight="1" x14ac:dyDescent="0.35">
      <c r="A23" s="417">
        <f>ENTRI!B25</f>
        <v>16</v>
      </c>
      <c r="B23" s="417" t="str">
        <f>ENTRI!C25</f>
        <v>A16</v>
      </c>
      <c r="C23" s="418">
        <f>ENTRI!D25</f>
        <v>0</v>
      </c>
      <c r="D23" s="419" t="str">
        <f>ENTRI!E25</f>
        <v>M. ARIF FAT</v>
      </c>
      <c r="E23" s="420" t="str">
        <f>ENTRI!F25</f>
        <v>L</v>
      </c>
      <c r="F23" s="6">
        <f>ENTRI!BE25</f>
        <v>0</v>
      </c>
      <c r="G23" s="484">
        <f t="shared" si="0"/>
        <v>0</v>
      </c>
    </row>
    <row r="24" spans="1:7" ht="15" customHeight="1" x14ac:dyDescent="0.35">
      <c r="A24" s="417">
        <f>ENTRI!B26</f>
        <v>17</v>
      </c>
      <c r="B24" s="417" t="str">
        <f>ENTRI!C26</f>
        <v>A17</v>
      </c>
      <c r="C24" s="418">
        <f>ENTRI!D26</f>
        <v>0</v>
      </c>
      <c r="D24" s="419" t="str">
        <f>ENTRI!E26</f>
        <v>M. HARITS AZH ZHAFIR</v>
      </c>
      <c r="E24" s="420" t="str">
        <f>ENTRI!F26</f>
        <v>L</v>
      </c>
      <c r="F24" s="6">
        <f>ENTRI!BE26</f>
        <v>0</v>
      </c>
      <c r="G24" s="484">
        <f t="shared" si="0"/>
        <v>0</v>
      </c>
    </row>
    <row r="25" spans="1:7" ht="15" customHeight="1" x14ac:dyDescent="0.35">
      <c r="A25" s="417">
        <f>ENTRI!B27</f>
        <v>18</v>
      </c>
      <c r="B25" s="417" t="str">
        <f>ENTRI!C27</f>
        <v>A18</v>
      </c>
      <c r="C25" s="418">
        <f>ENTRI!D27</f>
        <v>0</v>
      </c>
      <c r="D25" s="419" t="str">
        <f>ENTRI!E27</f>
        <v>MUHAMMAD ALFATH</v>
      </c>
      <c r="E25" s="420" t="str">
        <f>ENTRI!F27</f>
        <v>L</v>
      </c>
      <c r="F25" s="6">
        <f>ENTRI!BE27</f>
        <v>0</v>
      </c>
      <c r="G25" s="484">
        <f t="shared" si="0"/>
        <v>0</v>
      </c>
    </row>
    <row r="26" spans="1:7" ht="15" customHeight="1" x14ac:dyDescent="0.35">
      <c r="A26" s="417">
        <f>ENTRI!B28</f>
        <v>19</v>
      </c>
      <c r="B26" s="417" t="str">
        <f>ENTRI!C28</f>
        <v>A19</v>
      </c>
      <c r="C26" s="418">
        <f>ENTRI!D28</f>
        <v>0</v>
      </c>
      <c r="D26" s="419" t="str">
        <f>ENTRI!E28</f>
        <v>MUHAMMAD DAFFA PRABUDI</v>
      </c>
      <c r="E26" s="420" t="str">
        <f>ENTRI!F28</f>
        <v>L</v>
      </c>
      <c r="F26" s="6">
        <f>ENTRI!BE28</f>
        <v>0</v>
      </c>
      <c r="G26" s="484">
        <f t="shared" si="0"/>
        <v>0</v>
      </c>
    </row>
    <row r="27" spans="1:7" ht="15" customHeight="1" x14ac:dyDescent="0.35">
      <c r="A27" s="417">
        <f>ENTRI!B38</f>
        <v>29</v>
      </c>
      <c r="B27" s="417" t="str">
        <f>ENTRI!C38</f>
        <v>A29</v>
      </c>
      <c r="C27" s="418">
        <f>ENTRI!D38</f>
        <v>0</v>
      </c>
      <c r="D27" s="419" t="str">
        <f>ENTRI!E38</f>
        <v>TALITHA AMIRA SAKHI</v>
      </c>
      <c r="E27" s="420" t="str">
        <f>ENTRI!F38</f>
        <v>P</v>
      </c>
      <c r="F27" s="6">
        <f>ENTRI!BE38</f>
        <v>0</v>
      </c>
      <c r="G27" s="484">
        <f t="shared" si="0"/>
        <v>0</v>
      </c>
    </row>
    <row r="28" spans="1:7" ht="15" customHeight="1" x14ac:dyDescent="0.35">
      <c r="A28" s="417" t="e">
        <f>ENTRI!#REF!</f>
        <v>#REF!</v>
      </c>
      <c r="B28" s="417" t="e">
        <f>ENTRI!#REF!</f>
        <v>#REF!</v>
      </c>
      <c r="C28" s="418" t="e">
        <f>ENTRI!#REF!</f>
        <v>#REF!</v>
      </c>
      <c r="D28" s="419" t="e">
        <f>ENTRI!#REF!</f>
        <v>#REF!</v>
      </c>
      <c r="E28" s="420" t="e">
        <f>ENTRI!#REF!</f>
        <v>#REF!</v>
      </c>
      <c r="F28" s="6" t="e">
        <f>ENTRI!#REF!</f>
        <v>#REF!</v>
      </c>
      <c r="G28" s="484" t="e">
        <f t="shared" si="0"/>
        <v>#REF!</v>
      </c>
    </row>
    <row r="29" spans="1:7" ht="15" customHeight="1" x14ac:dyDescent="0.35">
      <c r="A29" s="417" t="e">
        <f>ENTRI!#REF!</f>
        <v>#REF!</v>
      </c>
      <c r="B29" s="417" t="e">
        <f>ENTRI!#REF!</f>
        <v>#REF!</v>
      </c>
      <c r="C29" s="418" t="e">
        <f>ENTRI!#REF!</f>
        <v>#REF!</v>
      </c>
      <c r="D29" s="419" t="e">
        <f>ENTRI!#REF!</f>
        <v>#REF!</v>
      </c>
      <c r="E29" s="420" t="e">
        <f>ENTRI!#REF!</f>
        <v>#REF!</v>
      </c>
      <c r="F29" s="6" t="e">
        <f>ENTRI!#REF!</f>
        <v>#REF!</v>
      </c>
      <c r="G29" s="484" t="e">
        <f t="shared" si="0"/>
        <v>#REF!</v>
      </c>
    </row>
    <row r="30" spans="1:7" ht="15" customHeight="1" x14ac:dyDescent="0.35">
      <c r="A30" s="417" t="e">
        <f>ENTRI!#REF!</f>
        <v>#REF!</v>
      </c>
      <c r="B30" s="417" t="e">
        <f>ENTRI!#REF!</f>
        <v>#REF!</v>
      </c>
      <c r="C30" s="418" t="e">
        <f>ENTRI!#REF!</f>
        <v>#REF!</v>
      </c>
      <c r="D30" s="419" t="e">
        <f>ENTRI!#REF!</f>
        <v>#REF!</v>
      </c>
      <c r="E30" s="420" t="e">
        <f>ENTRI!#REF!</f>
        <v>#REF!</v>
      </c>
      <c r="F30" s="6" t="e">
        <f>ENTRI!#REF!</f>
        <v>#REF!</v>
      </c>
      <c r="G30" s="484" t="e">
        <f t="shared" si="0"/>
        <v>#REF!</v>
      </c>
    </row>
    <row r="31" spans="1:7" ht="15" customHeight="1" x14ac:dyDescent="0.35">
      <c r="A31" s="417" t="e">
        <f>ENTRI!#REF!</f>
        <v>#REF!</v>
      </c>
      <c r="B31" s="417" t="e">
        <f>ENTRI!#REF!</f>
        <v>#REF!</v>
      </c>
      <c r="C31" s="418" t="e">
        <f>ENTRI!#REF!</f>
        <v>#REF!</v>
      </c>
      <c r="D31" s="419" t="e">
        <f>ENTRI!#REF!</f>
        <v>#REF!</v>
      </c>
      <c r="E31" s="420" t="e">
        <f>ENTRI!#REF!</f>
        <v>#REF!</v>
      </c>
      <c r="F31" s="6" t="e">
        <f>ENTRI!#REF!</f>
        <v>#REF!</v>
      </c>
      <c r="G31" s="484" t="e">
        <f t="shared" si="0"/>
        <v>#REF!</v>
      </c>
    </row>
    <row r="32" spans="1:7" ht="15" customHeight="1" x14ac:dyDescent="0.35">
      <c r="A32" s="417" t="e">
        <f>ENTRI!#REF!</f>
        <v>#REF!</v>
      </c>
      <c r="B32" s="417" t="e">
        <f>ENTRI!#REF!</f>
        <v>#REF!</v>
      </c>
      <c r="C32" s="418" t="e">
        <f>ENTRI!#REF!</f>
        <v>#REF!</v>
      </c>
      <c r="D32" s="419" t="e">
        <f>ENTRI!#REF!</f>
        <v>#REF!</v>
      </c>
      <c r="E32" s="420" t="e">
        <f>ENTRI!#REF!</f>
        <v>#REF!</v>
      </c>
      <c r="F32" s="6" t="e">
        <f>ENTRI!#REF!</f>
        <v>#REF!</v>
      </c>
      <c r="G32" s="484" t="e">
        <f t="shared" si="0"/>
        <v>#REF!</v>
      </c>
    </row>
    <row r="33" spans="1:7" ht="15" customHeight="1" x14ac:dyDescent="0.35">
      <c r="A33" s="417" t="e">
        <f>ENTRI!#REF!</f>
        <v>#REF!</v>
      </c>
      <c r="B33" s="417" t="e">
        <f>ENTRI!#REF!</f>
        <v>#REF!</v>
      </c>
      <c r="C33" s="418" t="e">
        <f>ENTRI!#REF!</f>
        <v>#REF!</v>
      </c>
      <c r="D33" s="419" t="e">
        <f>ENTRI!#REF!</f>
        <v>#REF!</v>
      </c>
      <c r="E33" s="420" t="e">
        <f>ENTRI!#REF!</f>
        <v>#REF!</v>
      </c>
      <c r="F33" s="6" t="e">
        <f>ENTRI!#REF!</f>
        <v>#REF!</v>
      </c>
      <c r="G33" s="484" t="e">
        <f t="shared" si="0"/>
        <v>#REF!</v>
      </c>
    </row>
    <row r="34" spans="1:7" ht="15" customHeight="1" x14ac:dyDescent="0.35">
      <c r="A34" s="417" t="e">
        <f>ENTRI!#REF!</f>
        <v>#REF!</v>
      </c>
      <c r="B34" s="417" t="e">
        <f>ENTRI!#REF!</f>
        <v>#REF!</v>
      </c>
      <c r="C34" s="418" t="e">
        <f>ENTRI!#REF!</f>
        <v>#REF!</v>
      </c>
      <c r="D34" s="419" t="e">
        <f>ENTRI!#REF!</f>
        <v>#REF!</v>
      </c>
      <c r="E34" s="420" t="e">
        <f>ENTRI!#REF!</f>
        <v>#REF!</v>
      </c>
      <c r="F34" s="6" t="e">
        <f>ENTRI!#REF!</f>
        <v>#REF!</v>
      </c>
      <c r="G34" s="484" t="e">
        <f t="shared" si="0"/>
        <v>#REF!</v>
      </c>
    </row>
    <row r="35" spans="1:7" ht="15" customHeight="1" x14ac:dyDescent="0.35">
      <c r="A35" s="417" t="e">
        <f>ENTRI!#REF!</f>
        <v>#REF!</v>
      </c>
      <c r="B35" s="417" t="e">
        <f>ENTRI!#REF!</f>
        <v>#REF!</v>
      </c>
      <c r="C35" s="418" t="e">
        <f>ENTRI!#REF!</f>
        <v>#REF!</v>
      </c>
      <c r="D35" s="419" t="e">
        <f>ENTRI!#REF!</f>
        <v>#REF!</v>
      </c>
      <c r="E35" s="420" t="e">
        <f>ENTRI!#REF!</f>
        <v>#REF!</v>
      </c>
      <c r="F35" s="6" t="e">
        <f>ENTRI!#REF!</f>
        <v>#REF!</v>
      </c>
      <c r="G35" s="484" t="e">
        <f t="shared" si="0"/>
        <v>#REF!</v>
      </c>
    </row>
    <row r="36" spans="1:7" ht="15" customHeight="1" x14ac:dyDescent="0.35">
      <c r="A36" s="417" t="e">
        <f>ENTRI!#REF!</f>
        <v>#REF!</v>
      </c>
      <c r="B36" s="417" t="e">
        <f>ENTRI!#REF!</f>
        <v>#REF!</v>
      </c>
      <c r="C36" s="418" t="e">
        <f>ENTRI!#REF!</f>
        <v>#REF!</v>
      </c>
      <c r="D36" s="419" t="e">
        <f>ENTRI!#REF!</f>
        <v>#REF!</v>
      </c>
      <c r="E36" s="420" t="e">
        <f>ENTRI!#REF!</f>
        <v>#REF!</v>
      </c>
      <c r="F36" s="6" t="e">
        <f>ENTRI!#REF!</f>
        <v>#REF!</v>
      </c>
      <c r="G36" s="484" t="e">
        <f t="shared" si="0"/>
        <v>#REF!</v>
      </c>
    </row>
    <row r="37" spans="1:7" ht="15" customHeight="1" x14ac:dyDescent="0.35">
      <c r="A37" s="417" t="e">
        <f>ENTRI!#REF!</f>
        <v>#REF!</v>
      </c>
      <c r="B37" s="417" t="e">
        <f>ENTRI!#REF!</f>
        <v>#REF!</v>
      </c>
      <c r="C37" s="418" t="e">
        <f>ENTRI!#REF!</f>
        <v>#REF!</v>
      </c>
      <c r="D37" s="419" t="e">
        <f>ENTRI!#REF!</f>
        <v>#REF!</v>
      </c>
      <c r="E37" s="420" t="e">
        <f>ENTRI!#REF!</f>
        <v>#REF!</v>
      </c>
      <c r="F37" s="6" t="e">
        <f>ENTRI!#REF!</f>
        <v>#REF!</v>
      </c>
      <c r="G37" s="484" t="e">
        <f t="shared" si="0"/>
        <v>#REF!</v>
      </c>
    </row>
    <row r="38" spans="1:7" ht="15" customHeight="1" x14ac:dyDescent="0.35">
      <c r="A38" s="417" t="e">
        <f>ENTRI!#REF!</f>
        <v>#REF!</v>
      </c>
      <c r="B38" s="417" t="e">
        <f>ENTRI!#REF!</f>
        <v>#REF!</v>
      </c>
      <c r="C38" s="418" t="e">
        <f>ENTRI!#REF!</f>
        <v>#REF!</v>
      </c>
      <c r="D38" s="419" t="e">
        <f>ENTRI!#REF!</f>
        <v>#REF!</v>
      </c>
      <c r="E38" s="420" t="e">
        <f>ENTRI!#REF!</f>
        <v>#REF!</v>
      </c>
      <c r="F38" s="6" t="e">
        <f>ENTRI!#REF!</f>
        <v>#REF!</v>
      </c>
      <c r="G38" s="484" t="e">
        <f t="shared" si="0"/>
        <v>#REF!</v>
      </c>
    </row>
    <row r="39" spans="1:7" ht="15" customHeight="1" x14ac:dyDescent="0.35">
      <c r="A39" s="417" t="e">
        <f>ENTRI!#REF!</f>
        <v>#REF!</v>
      </c>
      <c r="B39" s="417" t="e">
        <f>ENTRI!#REF!</f>
        <v>#REF!</v>
      </c>
      <c r="C39" s="418" t="e">
        <f>ENTRI!#REF!</f>
        <v>#REF!</v>
      </c>
      <c r="D39" s="419" t="e">
        <f>ENTRI!#REF!</f>
        <v>#REF!</v>
      </c>
      <c r="E39" s="420" t="e">
        <f>ENTRI!#REF!</f>
        <v>#REF!</v>
      </c>
      <c r="F39" s="6" t="e">
        <f>ENTRI!#REF!</f>
        <v>#REF!</v>
      </c>
      <c r="G39" s="484" t="e">
        <f t="shared" si="0"/>
        <v>#REF!</v>
      </c>
    </row>
    <row r="40" spans="1:7" ht="15" customHeight="1" x14ac:dyDescent="0.35">
      <c r="A40" s="417" t="e">
        <f>ENTRI!#REF!</f>
        <v>#REF!</v>
      </c>
      <c r="B40" s="417" t="e">
        <f>ENTRI!#REF!</f>
        <v>#REF!</v>
      </c>
      <c r="C40" s="418" t="e">
        <f>ENTRI!#REF!</f>
        <v>#REF!</v>
      </c>
      <c r="D40" s="419" t="e">
        <f>ENTRI!#REF!</f>
        <v>#REF!</v>
      </c>
      <c r="E40" s="420" t="e">
        <f>ENTRI!#REF!</f>
        <v>#REF!</v>
      </c>
      <c r="F40" s="6" t="e">
        <f>ENTRI!#REF!</f>
        <v>#REF!</v>
      </c>
      <c r="G40" s="484" t="e">
        <f t="shared" si="0"/>
        <v>#REF!</v>
      </c>
    </row>
    <row r="41" spans="1:7" ht="15" customHeight="1" x14ac:dyDescent="0.35">
      <c r="A41" s="417" t="e">
        <f>ENTRI!#REF!</f>
        <v>#REF!</v>
      </c>
      <c r="B41" s="417" t="e">
        <f>ENTRI!#REF!</f>
        <v>#REF!</v>
      </c>
      <c r="C41" s="418" t="e">
        <f>ENTRI!#REF!</f>
        <v>#REF!</v>
      </c>
      <c r="D41" s="419" t="e">
        <f>ENTRI!#REF!</f>
        <v>#REF!</v>
      </c>
      <c r="E41" s="420" t="e">
        <f>ENTRI!#REF!</f>
        <v>#REF!</v>
      </c>
      <c r="F41" s="6" t="e">
        <f>ENTRI!#REF!</f>
        <v>#REF!</v>
      </c>
      <c r="G41" s="484" t="e">
        <f t="shared" si="0"/>
        <v>#REF!</v>
      </c>
    </row>
    <row r="42" spans="1:7" ht="15" customHeight="1" x14ac:dyDescent="0.35">
      <c r="A42" s="417" t="e">
        <f>ENTRI!#REF!</f>
        <v>#REF!</v>
      </c>
      <c r="B42" s="417" t="e">
        <f>ENTRI!#REF!</f>
        <v>#REF!</v>
      </c>
      <c r="C42" s="418" t="e">
        <f>ENTRI!#REF!</f>
        <v>#REF!</v>
      </c>
      <c r="D42" s="419" t="e">
        <f>ENTRI!#REF!</f>
        <v>#REF!</v>
      </c>
      <c r="E42" s="420" t="e">
        <f>ENTRI!#REF!</f>
        <v>#REF!</v>
      </c>
      <c r="F42" s="6" t="e">
        <f>ENTRI!#REF!</f>
        <v>#REF!</v>
      </c>
      <c r="G42" s="484" t="e">
        <f t="shared" si="0"/>
        <v>#REF!</v>
      </c>
    </row>
    <row r="43" spans="1:7" ht="15" customHeight="1" x14ac:dyDescent="0.35">
      <c r="A43" s="417" t="e">
        <f>ENTRI!#REF!</f>
        <v>#REF!</v>
      </c>
      <c r="B43" s="417" t="e">
        <f>ENTRI!#REF!</f>
        <v>#REF!</v>
      </c>
      <c r="C43" s="418" t="e">
        <f>ENTRI!#REF!</f>
        <v>#REF!</v>
      </c>
      <c r="D43" s="419" t="e">
        <f>ENTRI!#REF!</f>
        <v>#REF!</v>
      </c>
      <c r="E43" s="420" t="e">
        <f>ENTRI!#REF!</f>
        <v>#REF!</v>
      </c>
      <c r="F43" s="6" t="e">
        <f>ENTRI!#REF!</f>
        <v>#REF!</v>
      </c>
      <c r="G43" s="484" t="e">
        <f t="shared" si="0"/>
        <v>#REF!</v>
      </c>
    </row>
    <row r="44" spans="1:7" ht="15" customHeight="1" x14ac:dyDescent="0.35">
      <c r="A44" s="417" t="e">
        <f>ENTRI!#REF!</f>
        <v>#REF!</v>
      </c>
      <c r="B44" s="417" t="e">
        <f>ENTRI!#REF!</f>
        <v>#REF!</v>
      </c>
      <c r="C44" s="418" t="e">
        <f>ENTRI!#REF!</f>
        <v>#REF!</v>
      </c>
      <c r="D44" s="419" t="e">
        <f>ENTRI!#REF!</f>
        <v>#REF!</v>
      </c>
      <c r="E44" s="420" t="e">
        <f>ENTRI!#REF!</f>
        <v>#REF!</v>
      </c>
      <c r="F44" s="6" t="e">
        <f>ENTRI!#REF!</f>
        <v>#REF!</v>
      </c>
      <c r="G44" s="484" t="e">
        <f t="shared" si="0"/>
        <v>#REF!</v>
      </c>
    </row>
    <row r="45" spans="1:7" ht="15" customHeight="1" x14ac:dyDescent="0.35">
      <c r="A45" s="417" t="e">
        <f>ENTRI!#REF!</f>
        <v>#REF!</v>
      </c>
      <c r="B45" s="417" t="e">
        <f>ENTRI!#REF!</f>
        <v>#REF!</v>
      </c>
      <c r="C45" s="418" t="e">
        <f>ENTRI!#REF!</f>
        <v>#REF!</v>
      </c>
      <c r="D45" s="419" t="e">
        <f>ENTRI!#REF!</f>
        <v>#REF!</v>
      </c>
      <c r="E45" s="420" t="e">
        <f>ENTRI!#REF!</f>
        <v>#REF!</v>
      </c>
      <c r="F45" s="6" t="e">
        <f>ENTRI!#REF!</f>
        <v>#REF!</v>
      </c>
      <c r="G45" s="484" t="e">
        <f t="shared" si="0"/>
        <v>#REF!</v>
      </c>
    </row>
    <row r="46" spans="1:7" ht="15" customHeight="1" x14ac:dyDescent="0.35">
      <c r="A46" s="417" t="e">
        <f>ENTRI!#REF!</f>
        <v>#REF!</v>
      </c>
      <c r="B46" s="417" t="e">
        <f>ENTRI!#REF!</f>
        <v>#REF!</v>
      </c>
      <c r="C46" s="418" t="e">
        <f>ENTRI!#REF!</f>
        <v>#REF!</v>
      </c>
      <c r="D46" s="419" t="e">
        <f>ENTRI!#REF!</f>
        <v>#REF!</v>
      </c>
      <c r="E46" s="420" t="e">
        <f>ENTRI!#REF!</f>
        <v>#REF!</v>
      </c>
      <c r="F46" s="6" t="e">
        <f>ENTRI!#REF!</f>
        <v>#REF!</v>
      </c>
      <c r="G46" s="484" t="e">
        <f t="shared" si="0"/>
        <v>#REF!</v>
      </c>
    </row>
    <row r="47" spans="1:7" ht="15" customHeight="1" x14ac:dyDescent="0.35">
      <c r="A47" s="417" t="e">
        <f>ENTRI!#REF!</f>
        <v>#REF!</v>
      </c>
      <c r="B47" s="417" t="e">
        <f>ENTRI!#REF!</f>
        <v>#REF!</v>
      </c>
      <c r="C47" s="418" t="e">
        <f>ENTRI!#REF!</f>
        <v>#REF!</v>
      </c>
      <c r="D47" s="419" t="e">
        <f>ENTRI!#REF!</f>
        <v>#REF!</v>
      </c>
      <c r="E47" s="420" t="e">
        <f>ENTRI!#REF!</f>
        <v>#REF!</v>
      </c>
      <c r="F47" s="6" t="e">
        <f>ENTRI!#REF!</f>
        <v>#REF!</v>
      </c>
      <c r="G47" s="484" t="e">
        <f t="shared" si="0"/>
        <v>#REF!</v>
      </c>
    </row>
  </sheetData>
  <sortState ref="A8:G47">
    <sortCondition ref="A8:A47"/>
  </sortState>
  <mergeCells count="7">
    <mergeCell ref="G5:G7"/>
    <mergeCell ref="A1:G1"/>
    <mergeCell ref="A2:G2"/>
    <mergeCell ref="A5:C6"/>
    <mergeCell ref="D5:D7"/>
    <mergeCell ref="E5:E7"/>
    <mergeCell ref="F5:F7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70"/>
  <sheetViews>
    <sheetView zoomScale="80" zoomScaleNormal="80" workbookViewId="0">
      <selection activeCell="B3" sqref="B3:I3"/>
    </sheetView>
  </sheetViews>
  <sheetFormatPr defaultColWidth="9.1796875" defaultRowHeight="17.149999999999999" customHeight="1" x14ac:dyDescent="0.35"/>
  <cols>
    <col min="1" max="1" width="13.7265625" style="205" customWidth="1"/>
    <col min="2" max="2" width="70.1796875" style="209" customWidth="1"/>
    <col min="3" max="3" width="71.7265625" style="208" bestFit="1" customWidth="1"/>
    <col min="4" max="16384" width="9.1796875" style="205"/>
  </cols>
  <sheetData>
    <row r="1" spans="1:10" ht="25" customHeight="1" x14ac:dyDescent="0.55000000000000004">
      <c r="A1" s="701" t="s">
        <v>252</v>
      </c>
      <c r="B1" s="701"/>
      <c r="C1" s="701"/>
      <c r="D1" s="238"/>
      <c r="E1" s="238"/>
      <c r="F1" s="238"/>
      <c r="G1" s="238"/>
      <c r="H1" s="238"/>
      <c r="I1" s="238"/>
      <c r="J1" s="238"/>
    </row>
    <row r="2" spans="1:10" ht="25" customHeight="1" x14ac:dyDescent="0.6">
      <c r="A2" s="653" t="s">
        <v>894</v>
      </c>
      <c r="B2" s="653"/>
      <c r="C2" s="653"/>
      <c r="D2" s="82"/>
      <c r="E2" s="82"/>
      <c r="F2" s="82"/>
      <c r="G2" s="82"/>
      <c r="H2" s="82"/>
      <c r="I2" s="82"/>
      <c r="J2" s="82"/>
    </row>
    <row r="3" spans="1:10" ht="25" customHeight="1" x14ac:dyDescent="0.6">
      <c r="A3" s="241" t="s">
        <v>277</v>
      </c>
      <c r="B3" s="848" t="s">
        <v>898</v>
      </c>
      <c r="C3" s="607"/>
      <c r="D3" s="607"/>
      <c r="E3" s="607"/>
      <c r="F3" s="607"/>
      <c r="G3" s="607"/>
      <c r="H3" s="607"/>
      <c r="I3"/>
      <c r="J3" s="224"/>
    </row>
    <row r="4" spans="1:10" ht="23.25" customHeight="1" x14ac:dyDescent="0.6">
      <c r="A4" s="241" t="s">
        <v>278</v>
      </c>
      <c r="B4" s="242" t="s">
        <v>1352</v>
      </c>
      <c r="C4" s="239"/>
      <c r="E4" s="224"/>
      <c r="F4" s="224"/>
      <c r="G4" s="224"/>
      <c r="H4" s="224"/>
      <c r="I4" s="224"/>
      <c r="J4" s="224"/>
    </row>
    <row r="5" spans="1:10" ht="12.75" customHeight="1" x14ac:dyDescent="0.35">
      <c r="A5" s="273" t="s">
        <v>779</v>
      </c>
      <c r="B5" s="206"/>
      <c r="C5" s="207"/>
    </row>
    <row r="6" spans="1:10" ht="17.149999999999999" customHeight="1" x14ac:dyDescent="0.35">
      <c r="B6" s="206"/>
      <c r="C6" s="207"/>
    </row>
    <row r="7" spans="1:10" ht="30" customHeight="1" x14ac:dyDescent="0.35">
      <c r="A7" s="425" t="s">
        <v>95</v>
      </c>
      <c r="B7" s="425" t="s">
        <v>258</v>
      </c>
      <c r="C7" s="425" t="s">
        <v>99</v>
      </c>
      <c r="F7" s="700"/>
      <c r="G7" s="700"/>
      <c r="H7" s="700"/>
    </row>
    <row r="8" spans="1:10" ht="14.5" x14ac:dyDescent="0.35">
      <c r="A8" s="702" t="s">
        <v>96</v>
      </c>
      <c r="B8" s="257" t="str">
        <f>AKPD!H6</f>
        <v>Saya merasa belum disiplin dalam beribadah pada Tuhan YME</v>
      </c>
      <c r="C8" s="237" t="str">
        <f>AKPD!J6</f>
        <v>Kesadaran untuk beriman dan bertakwa pada Tuhan YME</v>
      </c>
    </row>
    <row r="9" spans="1:10" ht="14.5" x14ac:dyDescent="0.35">
      <c r="A9" s="702"/>
      <c r="B9" s="257" t="str">
        <f>AKPD!H7</f>
        <v>Saya kadang-kadang berperilaku dan bertutur kata tidak jujur</v>
      </c>
      <c r="C9" s="237" t="str">
        <f>AKPD!J7</f>
        <v>Kebiasaan bersikap jujur</v>
      </c>
    </row>
    <row r="10" spans="1:10" ht="14.5" x14ac:dyDescent="0.35">
      <c r="A10" s="702"/>
      <c r="B10" s="257" t="str">
        <f>AKPD!H8</f>
        <v>Saya kadang-kadang masih suka menyontek pada waktu tes</v>
      </c>
      <c r="C10" s="237" t="str">
        <f>AKPD!J8</f>
        <v>Kemampuan memiliki kebiasaan jujur dan tidak mencontek saat tes</v>
      </c>
    </row>
    <row r="11" spans="1:10" ht="14.5" x14ac:dyDescent="0.35">
      <c r="A11" s="702"/>
      <c r="B11" s="257" t="str">
        <f>AKPD!H9</f>
        <v>Saya merasa belum bisa mengendalikan emosi dengan baik</v>
      </c>
      <c r="C11" s="237" t="str">
        <f>AKPD!J9</f>
        <v>Kemampuan mengelola emosi dengan baik</v>
      </c>
    </row>
    <row r="12" spans="1:10" ht="14.5" x14ac:dyDescent="0.35">
      <c r="A12" s="702"/>
      <c r="B12" s="257" t="str">
        <f>AKPD!H10</f>
        <v>Saya belum paham tentang sikap dan perilaku asertif</v>
      </c>
      <c r="C12" s="237" t="str">
        <f>AKPD!J10</f>
        <v>Komunikasi yang jujur dan tetap menjaga perasaan</v>
      </c>
    </row>
    <row r="13" spans="1:10" ht="14.5" x14ac:dyDescent="0.35">
      <c r="A13" s="702"/>
      <c r="B13" s="257" t="str">
        <f>AKPD!H11</f>
        <v>Saya belum tahu cara mengenal dan memahami diri sendiri</v>
      </c>
      <c r="C13" s="237" t="str">
        <f>AKPD!J11</f>
        <v>Melakukan pengenalan/pemahaman diri</v>
      </c>
    </row>
    <row r="14" spans="1:10" ht="14.5" x14ac:dyDescent="0.35">
      <c r="A14" s="702"/>
      <c r="B14" s="257" t="str">
        <f>AKPD!H12</f>
        <v>Saya belum memahami potensi diri</v>
      </c>
      <c r="C14" s="237" t="str">
        <f>AKPD!J12</f>
        <v>Memahami potensi diri</v>
      </c>
    </row>
    <row r="15" spans="1:10" ht="14.5" x14ac:dyDescent="0.35">
      <c r="A15" s="702"/>
      <c r="B15" s="257" t="str">
        <f>AKPD!H13</f>
        <v>Saya belum tahu perubahan dan permasalahan yang terjadi pada masa remaja</v>
      </c>
      <c r="C15" s="237" t="str">
        <f>AKPD!J13</f>
        <v>Masa perkembangan remaja dan permasalahannya</v>
      </c>
    </row>
    <row r="16" spans="1:10" ht="14.5" x14ac:dyDescent="0.35">
      <c r="A16" s="702"/>
      <c r="B16" s="257" t="str">
        <f>AKPD!H14</f>
        <v xml:space="preserve">Saya belum mengenal tentang macam-macam kepribadian </v>
      </c>
      <c r="C16" s="237" t="str">
        <f>AKPD!J14</f>
        <v>Mengenal kepribadian yang dimiliki manusia</v>
      </c>
    </row>
    <row r="17" spans="1:3" ht="14.5" x14ac:dyDescent="0.35">
      <c r="A17" s="702"/>
      <c r="B17" s="257" t="str">
        <f>AKPD!H15</f>
        <v>Saya kurang memiliki rasa percaya diri</v>
      </c>
      <c r="C17" s="237" t="str">
        <f>AKPD!J15</f>
        <v xml:space="preserve">Memiliki kepercayaan diri </v>
      </c>
    </row>
    <row r="18" spans="1:3" ht="14.5" x14ac:dyDescent="0.35">
      <c r="A18" s="702"/>
      <c r="B18" s="257" t="str">
        <f>AKPD!H16</f>
        <v>Saya kadang kurang menjaga kesehatan diri</v>
      </c>
      <c r="C18" s="237" t="str">
        <f>AKPD!J16</f>
        <v>Kemampuan menjaga kesehatan dengan baik</v>
      </c>
    </row>
    <row r="19" spans="1:3" ht="14.5" x14ac:dyDescent="0.35">
      <c r="A19" s="702"/>
      <c r="B19" s="257" t="str">
        <f>AKPD!H17</f>
        <v>Saya belum tahu ciri-ciri/sifat/prilaku pribadi yang berkarakter</v>
      </c>
      <c r="C19" s="237" t="str">
        <f>AKPD!J17</f>
        <v>Memiliki ciri-ciri/sifat pribadi yang berkarakter</v>
      </c>
    </row>
    <row r="20" spans="1:3" ht="14.5" x14ac:dyDescent="0.35">
      <c r="A20" s="702"/>
      <c r="B20" s="257" t="str">
        <f>AKPD!H18</f>
        <v>Saya merasa kurang memilki tanggung jawab  pada diri sendiri</v>
      </c>
      <c r="C20" s="237" t="str">
        <f>AKPD!J18</f>
        <v>Memiliki rasa tanggung jawab</v>
      </c>
    </row>
    <row r="21" spans="1:3" ht="14.5" x14ac:dyDescent="0.35">
      <c r="A21" s="702"/>
      <c r="B21" s="257" t="str">
        <f>AKPD!H19</f>
        <v xml:space="preserve">Saya kesulitan mengatur waktu belajar dan bermain  </v>
      </c>
      <c r="C21" s="237" t="str">
        <f>AKPD!J19</f>
        <v xml:space="preserve">Mengatur jadwal kegiatan sehari-hari </v>
      </c>
    </row>
    <row r="22" spans="1:3" ht="14.5" x14ac:dyDescent="0.35">
      <c r="A22" s="702"/>
      <c r="B22" s="257" t="str">
        <f>AKPD!H20</f>
        <v>Kondisi orang tua saya sedang tidak harmonis</v>
      </c>
      <c r="C22" s="237" t="str">
        <f>AKPD!J20</f>
        <v>Memiliki keluarga yang harmonis</v>
      </c>
    </row>
    <row r="23" spans="1:3" ht="14.5" x14ac:dyDescent="0.35">
      <c r="A23" s="702"/>
      <c r="B23" s="257" t="str">
        <f>AKPD!H21</f>
        <v>Saya merasa tidak betah tinggal di rumah sendiri</v>
      </c>
      <c r="C23" s="237" t="str">
        <f>AKPD!J21</f>
        <v>Merasa nyaman,aman tinggal di rumah sendiri</v>
      </c>
    </row>
    <row r="24" spans="1:3" ht="14.5" x14ac:dyDescent="0.35">
      <c r="A24" s="702"/>
      <c r="B24" s="257" t="str">
        <f>AKPD!H22</f>
        <v>Saya mempunyai masalah dengan anggota keluarga di rumah</v>
      </c>
      <c r="C24" s="237" t="str">
        <f>AKPD!J22</f>
        <v>Mampu menyelesaikan masalah dengan kekeluargaan</v>
      </c>
    </row>
    <row r="25" spans="1:3" ht="14.5" x14ac:dyDescent="0.35">
      <c r="A25" s="702"/>
      <c r="B25" s="257" t="str">
        <f>AKPD!H23</f>
        <v>Saya  belum bisa menjadi pribadi yang mandiri</v>
      </c>
      <c r="C25" s="237" t="str">
        <f>AKPD!J23</f>
        <v>Menjadi pribadi yang mandiri</v>
      </c>
    </row>
    <row r="26" spans="1:3" ht="14.5" x14ac:dyDescent="0.35">
      <c r="A26" s="702"/>
      <c r="B26" s="257" t="str">
        <f>AKPD!H24</f>
        <v>Saya sedang memiliki konflik pribadi</v>
      </c>
      <c r="C26" s="237" t="str">
        <f>AKPD!J24</f>
        <v>Mampu menyelesaikan konflik pribadi</v>
      </c>
    </row>
    <row r="27" spans="1:3" ht="14.5" x14ac:dyDescent="0.35">
      <c r="A27" s="702"/>
      <c r="B27" s="257" t="str">
        <f>AKPD!H25</f>
        <v>Saya belum memahami tentang norma/cara membangun  berkeluarga</v>
      </c>
      <c r="C27" s="237" t="str">
        <f>AKPD!J25</f>
        <v>Memiliki pengetahuan tentang norma berkeluarga</v>
      </c>
    </row>
    <row r="28" spans="1:3" ht="14.5" x14ac:dyDescent="0.35">
      <c r="A28" s="697" t="s">
        <v>97</v>
      </c>
      <c r="B28" s="257" t="str">
        <f>AKPD!H26</f>
        <v>Saya belum banyak mengenal lingkungan sekolah baru</v>
      </c>
      <c r="C28" s="237" t="str">
        <f>AKPD!J26</f>
        <v>Mengenal lingkungan sekolah baru</v>
      </c>
    </row>
    <row r="29" spans="1:3" ht="14.5" x14ac:dyDescent="0.35">
      <c r="A29" s="698"/>
      <c r="B29" s="257" t="str">
        <f>AKPD!H27</f>
        <v>Saya belum memahami tentang kenakalan remaja</v>
      </c>
      <c r="C29" s="237" t="str">
        <f>AKPD!J27</f>
        <v>Memiliki pemahaman tentang kenakalan remaja</v>
      </c>
    </row>
    <row r="30" spans="1:3" ht="14.5" x14ac:dyDescent="0.35">
      <c r="A30" s="698"/>
      <c r="B30" s="257" t="str">
        <f>AKPD!H28</f>
        <v>Saya masih sedikit mengetahui tentang dampak atau bahaya rokok</v>
      </c>
      <c r="C30" s="237" t="str">
        <f>AKPD!J28</f>
        <v>Memiliki pemahaman tentang bahaya rokok</v>
      </c>
    </row>
    <row r="31" spans="1:3" ht="14.5" x14ac:dyDescent="0.35">
      <c r="A31" s="698"/>
      <c r="B31" s="257" t="str">
        <f>AKPD!H29</f>
        <v>Saya belum banyak mengenal tentang perilaku sosial yang bertanggung jawab</v>
      </c>
      <c r="C31" s="237" t="str">
        <f>AKPD!J29</f>
        <v>Memiliki perilaku sosial yang bertanggung jawab</v>
      </c>
    </row>
    <row r="32" spans="1:3" ht="14.5" x14ac:dyDescent="0.35">
      <c r="A32" s="698"/>
      <c r="B32" s="257" t="str">
        <f>AKPD!H30</f>
        <v>Saya belum tahu tentang bullying dan cara mensikapinya</v>
      </c>
      <c r="C32" s="237" t="str">
        <f>AKPD!J30</f>
        <v>Memahami tentang bullying</v>
      </c>
    </row>
    <row r="33" spans="1:3" ht="14.5" x14ac:dyDescent="0.35">
      <c r="A33" s="698"/>
      <c r="B33" s="257" t="str">
        <f>AKPD!H31</f>
        <v>Saya sukar bergaul dengan teman-teman di sekolah</v>
      </c>
      <c r="C33" s="237" t="str">
        <f>AKPD!J31</f>
        <v>Memiliki etika bergaul dengan teman sebaya</v>
      </c>
    </row>
    <row r="34" spans="1:3" ht="14.5" x14ac:dyDescent="0.35">
      <c r="A34" s="698"/>
      <c r="B34" s="257" t="str">
        <f>AKPD!H32</f>
        <v>Sering saya dianggap tidak sopan pada orang lain</v>
      </c>
      <c r="C34" s="237" t="str">
        <f>AKPD!J32</f>
        <v>Memiliki sikap sopan santun pada orang lain</v>
      </c>
    </row>
    <row r="35" spans="1:3" ht="14.5" x14ac:dyDescent="0.35">
      <c r="A35" s="698"/>
      <c r="B35" s="257" t="str">
        <f>AKPD!H33</f>
        <v>Saya kurang memahami dampak dari media sosial</v>
      </c>
      <c r="C35" s="237" t="str">
        <f>AKPD!J33</f>
        <v>Memiliki pemahaman tentang dampak dari media sosial</v>
      </c>
    </row>
    <row r="36" spans="1:3" ht="14.5" x14ac:dyDescent="0.35">
      <c r="A36" s="698"/>
      <c r="B36" s="257" t="str">
        <f>AKPD!H34</f>
        <v>Saya jarang bermain/berteman di lingkungan tempat saya tinggal</v>
      </c>
      <c r="C36" s="237" t="str">
        <f>AKPD!J34</f>
        <v>Kesadaran sebagai makhluk sosial yang harus berinteraksi</v>
      </c>
    </row>
    <row r="37" spans="1:3" ht="14.5" x14ac:dyDescent="0.35">
      <c r="A37" s="698"/>
      <c r="B37" s="257" t="str">
        <f>AKPD!H35</f>
        <v>Saya belum banyak teman atau sahabat</v>
      </c>
      <c r="C37" s="237" t="str">
        <f>AKPD!J35</f>
        <v>Kemudahan mencari dan disenangi teman</v>
      </c>
    </row>
    <row r="38" spans="1:3" ht="14.5" x14ac:dyDescent="0.35">
      <c r="A38" s="699"/>
      <c r="B38" s="257" t="str">
        <f>AKPD!H36</f>
        <v>Saya kurang suka  berkomunikasi dengan teman lawan jenis</v>
      </c>
      <c r="C38" s="237" t="str">
        <f>AKPD!J36</f>
        <v>Memiliki pemahaman tentang hubungan komunikasi dengan lawan jenis</v>
      </c>
    </row>
    <row r="39" spans="1:3" ht="14.5" x14ac:dyDescent="0.35">
      <c r="A39" s="697" t="s">
        <v>100</v>
      </c>
      <c r="B39" s="257" t="str">
        <f>AKPD!H37</f>
        <v>Saya belum tahu cara belajar yang baik dan benar di SMA/MA</v>
      </c>
      <c r="C39" s="237" t="str">
        <f>AKPD!J37</f>
        <v>Memahami belajar yang benar di SMA/MA</v>
      </c>
    </row>
    <row r="40" spans="1:3" ht="14.5" x14ac:dyDescent="0.35">
      <c r="A40" s="698"/>
      <c r="B40" s="257" t="str">
        <f>AKPD!H38</f>
        <v>Saya belum tahu cara meraih prestasi di sekolah</v>
      </c>
      <c r="C40" s="237" t="str">
        <f>AKPD!J38</f>
        <v>Memiliki motivasi untuk berprestasi</v>
      </c>
    </row>
    <row r="41" spans="1:3" ht="14.5" x14ac:dyDescent="0.35">
      <c r="A41" s="698"/>
      <c r="B41" s="257" t="str">
        <f>AKPD!H39</f>
        <v>Saya belum paham tentang gaya belajar dan strategi yang sesuai dengannya</v>
      </c>
      <c r="C41" s="237" t="str">
        <f>AKPD!J39</f>
        <v>Menemukan cara belajar yang sesuai dengan gaya belajar</v>
      </c>
    </row>
    <row r="42" spans="1:3" ht="14.5" x14ac:dyDescent="0.35">
      <c r="A42" s="698"/>
      <c r="B42" s="257" t="str">
        <f>AKPD!H40</f>
        <v>Orang tua saya tidak peduli dengan kegiatan belajar saya</v>
      </c>
      <c r="C42" s="237" t="str">
        <f>AKPD!J40</f>
        <v>Kepedulian orang tua pada kegiatan belajar</v>
      </c>
    </row>
    <row r="43" spans="1:3" ht="14.5" x14ac:dyDescent="0.35">
      <c r="A43" s="698"/>
      <c r="B43" s="257" t="str">
        <f>AKPD!H41</f>
        <v xml:space="preserve">Saya masih sering menunda-nunda tugas sekolah/pekerjaan rumah (PR)  </v>
      </c>
      <c r="C43" s="237" t="str">
        <f>AKPD!J41</f>
        <v>Melaksanakan Tugas Sekolah / PR tepat waktu</v>
      </c>
    </row>
    <row r="44" spans="1:3" ht="14.5" x14ac:dyDescent="0.35">
      <c r="A44" s="698"/>
      <c r="B44" s="257" t="str">
        <f>AKPD!H42</f>
        <v>Saya merasa kesulitan dalam memahami pelajaran tertentu</v>
      </c>
      <c r="C44" s="237" t="str">
        <f>AKPD!J42</f>
        <v>Mudah memahami pelajaran</v>
      </c>
    </row>
    <row r="45" spans="1:3" ht="14.5" x14ac:dyDescent="0.35">
      <c r="A45" s="698"/>
      <c r="B45" s="257" t="str">
        <f>AKPD!H43</f>
        <v>Saya belum tahu cara memanfaatkan sumber belajar</v>
      </c>
      <c r="C45" s="237" t="str">
        <f>AKPD!J43</f>
        <v>Mampu memanfaatkan sumber belajar</v>
      </c>
    </row>
    <row r="46" spans="1:3" ht="14.5" x14ac:dyDescent="0.35">
      <c r="A46" s="698"/>
      <c r="B46" s="257" t="str">
        <f>AKPD!H44</f>
        <v>Saya belajarnya jika akan ada tes  atau ujian saja</v>
      </c>
      <c r="C46" s="237" t="str">
        <f>AKPD!J44</f>
        <v>Kesadaran belajar sesuai jadwal</v>
      </c>
    </row>
    <row r="47" spans="1:3" ht="14.5" x14ac:dyDescent="0.35">
      <c r="A47" s="698"/>
      <c r="B47" s="257" t="str">
        <f>AKPD!H45</f>
        <v>Saya belum tahu tentang struktur kurikulum yang ada di sekolah</v>
      </c>
      <c r="C47" s="237" t="str">
        <f>AKPD!J45</f>
        <v>Memahami struktru kurikulum sekolah</v>
      </c>
    </row>
    <row r="48" spans="1:3" ht="14.5" x14ac:dyDescent="0.35">
      <c r="A48" s="698"/>
      <c r="B48" s="257" t="str">
        <f>AKPD!H46</f>
        <v>Saya merasa malas belajar dan kalau belajar sering ngantuk</v>
      </c>
      <c r="C48" s="237" t="str">
        <f>AKPD!J46</f>
        <v>Memiliki semangat belajar</v>
      </c>
    </row>
    <row r="49" spans="1:3" ht="14.5" x14ac:dyDescent="0.35">
      <c r="A49" s="698"/>
      <c r="B49" s="257" t="str">
        <f>AKPD!H47</f>
        <v>Saya belum terbiasa belajar bersama atau belajar kelompok</v>
      </c>
      <c r="C49" s="237" t="str">
        <f>AKPD!J47</f>
        <v>Membentuk belajar kelompok</v>
      </c>
    </row>
    <row r="50" spans="1:3" ht="14.5" x14ac:dyDescent="0.35">
      <c r="A50" s="698"/>
      <c r="B50" s="257" t="str">
        <f>AKPD!H48</f>
        <v>Saya belum paham cara memilih lembaga bimbingan belajar yang baik</v>
      </c>
      <c r="C50" s="237" t="str">
        <f>AKPD!J48</f>
        <v>Mengetahui cara memilih lembaga bimbil yang baik</v>
      </c>
    </row>
    <row r="51" spans="1:3" ht="14.5" x14ac:dyDescent="0.35">
      <c r="A51" s="699"/>
      <c r="B51" s="257" t="str">
        <f>AKPD!H49</f>
        <v>Saya belum dapat memanfaatkan teknologi informasi untuk belajar</v>
      </c>
      <c r="C51" s="237" t="str">
        <f>AKPD!J49</f>
        <v>Pemanfaatan perkembangan teknologi informasi</v>
      </c>
    </row>
    <row r="52" spans="1:3" ht="14.5" x14ac:dyDescent="0.35">
      <c r="A52" s="694" t="s">
        <v>101</v>
      </c>
      <c r="B52" s="257" t="str">
        <f>AKPD!H50</f>
        <v>Saya belum tahu cara memperoleh bantuan pendidikan (beasiswa)</v>
      </c>
      <c r="C52" s="237" t="str">
        <f>AKPD!J50</f>
        <v>Memperoleh informasi bantuan/beasiswa</v>
      </c>
    </row>
    <row r="53" spans="1:3" ht="14.5" x14ac:dyDescent="0.35">
      <c r="A53" s="695"/>
      <c r="B53" s="257" t="str">
        <f>AKPD!H51</f>
        <v>Saya terpaksa harus bekerja untuk mencukupi kebutuhan hidup</v>
      </c>
      <c r="C53" s="237" t="str">
        <f>AKPD!J51</f>
        <v>Memperoleh penghasilan untuk biaya hidup</v>
      </c>
    </row>
    <row r="54" spans="1:3" ht="14.5" x14ac:dyDescent="0.35">
      <c r="A54" s="695"/>
      <c r="B54" s="257" t="str">
        <f>AKPD!H52</f>
        <v>Saya merasa bingung memilih kegiatan esktrakurikuler di sekolah</v>
      </c>
      <c r="C54" s="237" t="str">
        <f>AKPD!J52</f>
        <v>Memiliki kemampuan untuk memilih kegiatan ekstra kurikuler</v>
      </c>
    </row>
    <row r="55" spans="1:3" ht="14.5" x14ac:dyDescent="0.35">
      <c r="A55" s="695"/>
      <c r="B55" s="257" t="str">
        <f>AKPD!H53</f>
        <v>Saya merasa belum mantap pada pilihan peminatan yang diambil</v>
      </c>
      <c r="C55" s="237" t="str">
        <f>AKPD!J53</f>
        <v>Memiliki kemantapan  pada pilihan peminatan yang diambil</v>
      </c>
    </row>
    <row r="56" spans="1:3" ht="29" x14ac:dyDescent="0.35">
      <c r="A56" s="695"/>
      <c r="B56" s="257" t="str">
        <f>AKPD!H54</f>
        <v>Saya merasa belum paham hubungan antara hobi, bakat, minat, kemampuan dan karir</v>
      </c>
      <c r="C56" s="237" t="str">
        <f>AKPD!J54</f>
        <v>Memahami hubungan hobi, bakat, minat, kemampuan dan karir</v>
      </c>
    </row>
    <row r="57" spans="1:3" ht="14.5" x14ac:dyDescent="0.35">
      <c r="A57" s="696"/>
      <c r="B57" s="257" t="str">
        <f>AKPD!H55</f>
        <v>Saya belum memiliki perencanaan karir masa depan</v>
      </c>
      <c r="C57" s="237" t="str">
        <f>AKPD!J55</f>
        <v>Memiliki perencanaan karir yang baik</v>
      </c>
    </row>
    <row r="58" spans="1:3" ht="17.149999999999999" customHeight="1" x14ac:dyDescent="0.35">
      <c r="B58" s="208"/>
    </row>
    <row r="59" spans="1:3" ht="17.149999999999999" customHeight="1" x14ac:dyDescent="0.35">
      <c r="B59" s="208"/>
    </row>
    <row r="60" spans="1:3" ht="17.149999999999999" customHeight="1" x14ac:dyDescent="0.35">
      <c r="B60" s="208"/>
    </row>
    <row r="65" spans="1:3" ht="17.149999999999999" customHeight="1" x14ac:dyDescent="0.35">
      <c r="A65" s="210" t="s">
        <v>253</v>
      </c>
    </row>
    <row r="67" spans="1:3" ht="17.149999999999999" customHeight="1" x14ac:dyDescent="0.35">
      <c r="A67" s="204" t="s">
        <v>7</v>
      </c>
      <c r="B67" s="204" t="s">
        <v>98</v>
      </c>
      <c r="C67" s="204" t="s">
        <v>99</v>
      </c>
    </row>
    <row r="68" spans="1:3" ht="17.149999999999999" customHeight="1" x14ac:dyDescent="0.35">
      <c r="A68" s="146">
        <v>1</v>
      </c>
      <c r="B68" s="211" t="s">
        <v>664</v>
      </c>
      <c r="C68" s="212" t="s">
        <v>665</v>
      </c>
    </row>
    <row r="69" spans="1:3" ht="17.149999999999999" customHeight="1" x14ac:dyDescent="0.35">
      <c r="A69" s="146">
        <v>2</v>
      </c>
      <c r="B69" s="211" t="s">
        <v>666</v>
      </c>
      <c r="C69" s="212" t="s">
        <v>667</v>
      </c>
    </row>
    <row r="70" spans="1:3" ht="17.149999999999999" customHeight="1" x14ac:dyDescent="0.35">
      <c r="A70" s="146">
        <v>3</v>
      </c>
      <c r="B70" s="211" t="s">
        <v>668</v>
      </c>
      <c r="C70" s="212" t="s">
        <v>669</v>
      </c>
    </row>
  </sheetData>
  <mergeCells count="7">
    <mergeCell ref="A52:A57"/>
    <mergeCell ref="A39:A51"/>
    <mergeCell ref="F7:H7"/>
    <mergeCell ref="A1:C1"/>
    <mergeCell ref="A2:C2"/>
    <mergeCell ref="A8:A27"/>
    <mergeCell ref="A28:A38"/>
  </mergeCells>
  <pageMargins left="0.78740157480314965" right="0.39370078740157483" top="0.59055118110236227" bottom="0.39370078740157483" header="0.31496062992125984" footer="0.31496062992125984"/>
  <pageSetup paperSize="256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70" zoomScaleNormal="70" workbookViewId="0">
      <selection activeCell="C12" sqref="C12"/>
    </sheetView>
  </sheetViews>
  <sheetFormatPr defaultRowHeight="14.5" x14ac:dyDescent="0.35"/>
  <cols>
    <col min="2" max="2" width="32.26953125" customWidth="1"/>
    <col min="3" max="3" width="48.81640625" customWidth="1"/>
  </cols>
  <sheetData>
    <row r="1" spans="1:8" ht="26" x14ac:dyDescent="0.6">
      <c r="A1" s="703" t="s">
        <v>416</v>
      </c>
      <c r="B1" s="703"/>
      <c r="C1" s="703"/>
    </row>
    <row r="2" spans="1:8" ht="27" x14ac:dyDescent="0.6">
      <c r="A2" s="653" t="s">
        <v>894</v>
      </c>
      <c r="B2" s="653"/>
      <c r="C2" s="653"/>
    </row>
    <row r="3" spans="1:8" ht="19.5" customHeight="1" x14ac:dyDescent="0.6">
      <c r="A3" s="241" t="s">
        <v>277</v>
      </c>
      <c r="B3" s="848" t="s">
        <v>898</v>
      </c>
      <c r="C3" s="607"/>
      <c r="D3" s="607"/>
      <c r="E3" s="607"/>
      <c r="F3" s="607"/>
      <c r="G3" s="607"/>
      <c r="H3" s="607"/>
    </row>
    <row r="4" spans="1:8" ht="19.5" customHeight="1" x14ac:dyDescent="0.45">
      <c r="A4" s="241" t="s">
        <v>278</v>
      </c>
      <c r="B4" s="242" t="str">
        <f>HOME!G9</f>
        <v>2019/2020</v>
      </c>
      <c r="C4" s="239"/>
    </row>
    <row r="5" spans="1:8" ht="12" customHeight="1" x14ac:dyDescent="0.6">
      <c r="A5" s="224"/>
    </row>
    <row r="6" spans="1:8" x14ac:dyDescent="0.35">
      <c r="A6" s="214" t="s">
        <v>7</v>
      </c>
      <c r="B6" s="214" t="s">
        <v>254</v>
      </c>
      <c r="C6" s="214" t="s">
        <v>255</v>
      </c>
    </row>
    <row r="7" spans="1:8" ht="29" x14ac:dyDescent="0.6">
      <c r="A7" s="483">
        <v>1</v>
      </c>
      <c r="B7" s="598" t="s">
        <v>670</v>
      </c>
      <c r="C7" s="598" t="s">
        <v>671</v>
      </c>
      <c r="F7" s="704"/>
      <c r="G7" s="704"/>
      <c r="H7" s="704"/>
    </row>
    <row r="8" spans="1:8" x14ac:dyDescent="0.35">
      <c r="A8" s="483">
        <v>2</v>
      </c>
      <c r="B8" s="598" t="s">
        <v>672</v>
      </c>
      <c r="C8" s="598" t="s">
        <v>673</v>
      </c>
    </row>
    <row r="9" spans="1:8" ht="29" x14ac:dyDescent="0.35">
      <c r="A9" s="483">
        <v>3</v>
      </c>
      <c r="B9" s="598" t="s">
        <v>738</v>
      </c>
      <c r="C9" s="598" t="s">
        <v>739</v>
      </c>
    </row>
    <row r="10" spans="1:8" x14ac:dyDescent="0.35">
      <c r="A10" s="213"/>
      <c r="B10" s="213"/>
      <c r="C10" s="213"/>
    </row>
    <row r="11" spans="1:8" x14ac:dyDescent="0.35">
      <c r="A11" s="213"/>
      <c r="B11" s="213"/>
      <c r="C11" s="213"/>
    </row>
    <row r="12" spans="1:8" x14ac:dyDescent="0.35">
      <c r="A12" s="213"/>
      <c r="B12" s="213"/>
      <c r="C12" s="213"/>
    </row>
    <row r="13" spans="1:8" x14ac:dyDescent="0.35">
      <c r="A13" s="213"/>
      <c r="B13" s="213"/>
      <c r="C13" s="213"/>
    </row>
    <row r="14" spans="1:8" x14ac:dyDescent="0.35">
      <c r="A14" s="213"/>
      <c r="B14" s="213"/>
      <c r="C14" s="213"/>
    </row>
    <row r="15" spans="1:8" x14ac:dyDescent="0.35">
      <c r="A15" s="213"/>
      <c r="B15" s="213"/>
      <c r="C15" s="213"/>
    </row>
    <row r="16" spans="1:8" x14ac:dyDescent="0.35">
      <c r="A16" s="213"/>
      <c r="B16" s="213"/>
      <c r="C16" s="213"/>
    </row>
    <row r="17" spans="1:3" x14ac:dyDescent="0.35">
      <c r="A17" s="213"/>
      <c r="B17" s="213"/>
      <c r="C17" s="213"/>
    </row>
  </sheetData>
  <mergeCells count="3">
    <mergeCell ref="A1:C1"/>
    <mergeCell ref="F7:H7"/>
    <mergeCell ref="A2:C2"/>
  </mergeCells>
  <pageMargins left="0.70866141732283472" right="0.51181102362204722" top="0.74803149606299213" bottom="0.74803149606299213" header="0.31496062992125984" footer="0.31496062992125984"/>
  <pageSetup paperSize="256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5" sqref="A15"/>
    </sheetView>
  </sheetViews>
  <sheetFormatPr defaultRowHeight="14.5" x14ac:dyDescent="0.3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workbookViewId="0">
      <selection activeCell="B3" sqref="B3:I3"/>
    </sheetView>
  </sheetViews>
  <sheetFormatPr defaultColWidth="9.1796875" defaultRowHeight="17.149999999999999" customHeight="1" x14ac:dyDescent="0.35"/>
  <cols>
    <col min="1" max="1" width="11.1796875" style="9" customWidth="1"/>
    <col min="2" max="2" width="36.453125" style="10" customWidth="1"/>
    <col min="3" max="3" width="47.453125" style="49" customWidth="1"/>
    <col min="4" max="16384" width="9.1796875" style="9"/>
  </cols>
  <sheetData>
    <row r="1" spans="1:9" ht="25" customHeight="1" x14ac:dyDescent="0.35">
      <c r="A1" s="701" t="s">
        <v>209</v>
      </c>
      <c r="B1" s="701"/>
      <c r="C1" s="701"/>
    </row>
    <row r="2" spans="1:9" ht="25" customHeight="1" x14ac:dyDescent="0.6">
      <c r="A2" s="653" t="s">
        <v>1353</v>
      </c>
      <c r="B2" s="653"/>
      <c r="C2" s="653"/>
    </row>
    <row r="3" spans="1:9" ht="18" customHeight="1" x14ac:dyDescent="0.6">
      <c r="A3" s="241" t="s">
        <v>277</v>
      </c>
      <c r="B3" s="848" t="s">
        <v>898</v>
      </c>
      <c r="C3" s="607"/>
      <c r="D3" s="607"/>
      <c r="E3" s="607"/>
      <c r="F3" s="607"/>
      <c r="G3" s="607"/>
      <c r="H3" s="607"/>
      <c r="I3"/>
    </row>
    <row r="4" spans="1:9" ht="21" customHeight="1" x14ac:dyDescent="0.45">
      <c r="A4" s="241" t="s">
        <v>278</v>
      </c>
      <c r="B4" s="242" t="str">
        <f>HOME!G9</f>
        <v>2019/2020</v>
      </c>
      <c r="C4" s="239"/>
    </row>
    <row r="5" spans="1:9" ht="10.5" customHeight="1" x14ac:dyDescent="0.6">
      <c r="A5" s="224"/>
      <c r="B5" s="9"/>
      <c r="C5" s="48"/>
    </row>
    <row r="6" spans="1:9" ht="21" customHeight="1" x14ac:dyDescent="0.35">
      <c r="A6" s="424" t="s">
        <v>95</v>
      </c>
      <c r="B6" s="424" t="s">
        <v>99</v>
      </c>
      <c r="C6" s="424" t="s">
        <v>103</v>
      </c>
    </row>
    <row r="7" spans="1:9" ht="58" x14ac:dyDescent="0.35">
      <c r="A7" s="707" t="s">
        <v>96</v>
      </c>
      <c r="B7" s="237" t="str">
        <f>AKPD!J6</f>
        <v>Kesadaran untuk beriman dan bertakwa pada Tuhan YME</v>
      </c>
      <c r="C7" s="236" t="str">
        <f>AKPD!L6</f>
        <v>Peserta didik/konseli  mampu memahami pentingnya iman dan taqwa pada Tuhan YME serta dapat hidup rukun, damai dan saling menghormati antar umat beragama</v>
      </c>
      <c r="E7" s="240"/>
    </row>
    <row r="8" spans="1:9" ht="58" x14ac:dyDescent="0.35">
      <c r="A8" s="708"/>
      <c r="B8" s="237" t="str">
        <f>AKPD!J7</f>
        <v>Kebiasaan bersikap jujur</v>
      </c>
      <c r="C8" s="236" t="str">
        <f>AKPD!L7</f>
        <v>Peserta didik/konseli  dapat menjadi individu yang memiliki integritas diri serta dapat memancarkan kepercayaan diri dan sikap yang tidak mementingkan diri sendiri</v>
      </c>
    </row>
    <row r="9" spans="1:9" ht="29" x14ac:dyDescent="0.35">
      <c r="A9" s="708"/>
      <c r="B9" s="237" t="str">
        <f>AKPD!J8</f>
        <v>Kemampuan memiliki kebiasaan jujur dan tidak mencontek saat tes</v>
      </c>
      <c r="C9" s="236" t="str">
        <f>AKPD!L8</f>
        <v>Peserta didik/konseli  dapat menjadi individu yang memiliki  sikap jujur  dan tidak mencontek</v>
      </c>
    </row>
    <row r="10" spans="1:9" ht="29" x14ac:dyDescent="0.35">
      <c r="A10" s="708"/>
      <c r="B10" s="237" t="str">
        <f>AKPD!J9</f>
        <v>Kemampuan mengelola emosi dengan baik</v>
      </c>
      <c r="C10" s="236" t="str">
        <f>AKPD!L9</f>
        <v>Peserta didik/konseli  dapat menjadi individu yang mampu mengendalikan emosi</v>
      </c>
    </row>
    <row r="11" spans="1:9" ht="58" x14ac:dyDescent="0.35">
      <c r="A11" s="708"/>
      <c r="B11" s="237" t="str">
        <f>AKPD!J10</f>
        <v>Komunikasi yang jujur dan tetap menjaga perasaan</v>
      </c>
      <c r="C11" s="236" t="str">
        <f>AKPD!L10</f>
        <v>Peserta didik/konseli  mampu membedakan perilaku agresif dan asertif, menerapkan prilaku asertif dengan teman-temannya serta mengembangkan sikap asertif untuk menunjang prestasi</v>
      </c>
    </row>
    <row r="12" spans="1:9" ht="58" x14ac:dyDescent="0.35">
      <c r="A12" s="708"/>
      <c r="B12" s="237" t="str">
        <f>AKPD!J11</f>
        <v>Melakukan pengenalan/pemahaman diri</v>
      </c>
      <c r="C12" s="236" t="str">
        <f>AKPD!L11</f>
        <v>Peserta didik/konseli  dapat memahami dan menemukan unsur-unsur konsep diri serta memahami dan menerima kelebihan dan kekurangan secara wajar dan penuh rasa syukur</v>
      </c>
    </row>
    <row r="13" spans="1:9" ht="43.5" x14ac:dyDescent="0.35">
      <c r="A13" s="708"/>
      <c r="B13" s="237" t="str">
        <f>AKPD!J12</f>
        <v>Memahami potensi diri</v>
      </c>
      <c r="C13" s="236" t="str">
        <f>AKPD!L12</f>
        <v>Peserta didik/konseli  dapat mengenal dan menggali potensi diri serta berusaha mengoptimalkannya untuk meraih sukses masa depan</v>
      </c>
    </row>
    <row r="14" spans="1:9" ht="58" x14ac:dyDescent="0.35">
      <c r="A14" s="708"/>
      <c r="B14" s="237" t="str">
        <f>AKPD!J13</f>
        <v>Masa perkembangan remaja dan permasalahannya</v>
      </c>
      <c r="C14" s="236" t="str">
        <f>AKPD!L13</f>
        <v>Peserta didik/konseli  mampu mengenal ciri-ciri perkembangan remaja, dapat memahami tugas perkembangan, mengatasi masalah yang dihadapi dalam perkembangan</v>
      </c>
    </row>
    <row r="15" spans="1:9" ht="58" x14ac:dyDescent="0.35">
      <c r="A15" s="708"/>
      <c r="B15" s="237" t="str">
        <f>AKPD!J14</f>
        <v>Mengenal kepribadian yang dimiliki manusia</v>
      </c>
      <c r="C15" s="236" t="str">
        <f>AKPD!L14</f>
        <v>Peserta didik/konseli  mampu mengenal tipe-tipe kepribadian manusia, mengenal kepribadian yang dimiliki serta dapat tumbuh menjadi pribadi yang matang</v>
      </c>
    </row>
    <row r="16" spans="1:9" ht="58" x14ac:dyDescent="0.35">
      <c r="A16" s="708"/>
      <c r="B16" s="237" t="str">
        <f>AKPD!J15</f>
        <v xml:space="preserve">Memiliki kepercayaan diri </v>
      </c>
      <c r="C16" s="236" t="str">
        <f>AKPD!L15</f>
        <v>Peserta didik/konseli  dapat memahami ciri-ciri pribadi yang memiliki rasa percaya diri serta dapat meningkatkan percaya diri dengan baik untuk mencapai tujuan hidupnya</v>
      </c>
    </row>
    <row r="17" spans="1:3" ht="58" x14ac:dyDescent="0.35">
      <c r="A17" s="708"/>
      <c r="B17" s="237" t="str">
        <f>AKPD!J16</f>
        <v>Kemampuan menjaga kesehatan dengan baik</v>
      </c>
      <c r="C17" s="236" t="str">
        <f>AKPD!L16</f>
        <v>Peserta didik/konseli  mampu memahami pentingnya polah hidup bersih dan sehat serta dapat melakukan kebiasaan hidup bersih dan sehat sehari-hari yang dapat mempengaruhi kesehatan</v>
      </c>
    </row>
    <row r="18" spans="1:3" ht="58" x14ac:dyDescent="0.35">
      <c r="A18" s="708"/>
      <c r="B18" s="237" t="str">
        <f>AKPD!J17</f>
        <v>Memiliki ciri-ciri/sifat pribadi yang berkarakter</v>
      </c>
      <c r="C18" s="236" t="str">
        <f>AKPD!L17</f>
        <v>Peserta didik/konseli  mampu memiliki perasaan positif untuk membangun pribadi yang berkarakter yang akan berkontribusi pada peningkatan mutu karakter bangsa</v>
      </c>
    </row>
    <row r="19" spans="1:3" ht="29" x14ac:dyDescent="0.35">
      <c r="A19" s="708"/>
      <c r="B19" s="237" t="str">
        <f>AKPD!J18</f>
        <v>Memiliki rasa tanggung jawab</v>
      </c>
      <c r="C19" s="236" t="str">
        <f>AKPD!L18</f>
        <v>Peserta didik/konseli mampu memiliki rasa tanggung jawab pada diri sendiri dan orang lain</v>
      </c>
    </row>
    <row r="20" spans="1:3" ht="29" x14ac:dyDescent="0.35">
      <c r="A20" s="708"/>
      <c r="B20" s="237" t="str">
        <f>AKPD!J19</f>
        <v xml:space="preserve">Mengatur jadwal kegiatan sehari-hari </v>
      </c>
      <c r="C20" s="236" t="str">
        <f>AKPD!L19</f>
        <v>Peserta didik/konseli mampu mengatur jadwal kegiatan sehari-hari dengan baik</v>
      </c>
    </row>
    <row r="21" spans="1:3" ht="14.5" x14ac:dyDescent="0.35">
      <c r="A21" s="708"/>
      <c r="B21" s="237" t="str">
        <f>AKPD!J20</f>
        <v>Memiliki keluarga yang harmonis</v>
      </c>
      <c r="C21" s="236" t="str">
        <f>AKPD!L20</f>
        <v xml:space="preserve">Peserta didik/konseli memiliki keluarga yang harmonis </v>
      </c>
    </row>
    <row r="22" spans="1:3" ht="29" x14ac:dyDescent="0.35">
      <c r="A22" s="708"/>
      <c r="B22" s="237" t="str">
        <f>AKPD!J21</f>
        <v>Merasa nyaman,aman tinggal di rumah sendiri</v>
      </c>
      <c r="C22" s="236" t="str">
        <f>AKPD!L21</f>
        <v>Peserta didik/konseli merasa nyaman,aman tinggal di rumah sendiri</v>
      </c>
    </row>
    <row r="23" spans="1:3" ht="29" x14ac:dyDescent="0.35">
      <c r="A23" s="708"/>
      <c r="B23" s="237" t="str">
        <f>AKPD!J22</f>
        <v>Mampu menyelesaikan masalah dengan kekeluargaan</v>
      </c>
      <c r="C23" s="236" t="str">
        <f>AKPD!L22</f>
        <v>Peserta didik/konseli dapat menyelesaikan masalah dengan kekeluargaan</v>
      </c>
    </row>
    <row r="24" spans="1:3" ht="29" x14ac:dyDescent="0.35">
      <c r="A24" s="708"/>
      <c r="B24" s="237" t="str">
        <f>AKPD!J23</f>
        <v>Menjadi pribadi yang mandiri</v>
      </c>
      <c r="C24" s="236" t="str">
        <f>AKPD!L23</f>
        <v>Peserta didik/konseli mampu menjadi pribadi yang mandiri</v>
      </c>
    </row>
    <row r="25" spans="1:3" ht="29" x14ac:dyDescent="0.35">
      <c r="A25" s="708"/>
      <c r="B25" s="237" t="str">
        <f>AKPD!J24</f>
        <v>Mampu menyelesaikan konflik pribadi</v>
      </c>
      <c r="C25" s="236" t="str">
        <f>AKPD!L24</f>
        <v>Peserta didik/konseli mampu menyelesaikan konflik pribadi</v>
      </c>
    </row>
    <row r="26" spans="1:3" ht="29" x14ac:dyDescent="0.35">
      <c r="A26" s="709"/>
      <c r="B26" s="237" t="str">
        <f>AKPD!J25</f>
        <v>Memiliki pengetahuan tentang norma berkeluarga</v>
      </c>
      <c r="C26" s="236" t="str">
        <f>AKPD!L25</f>
        <v>Peserta didik/konseli memiliki pengetahuan tentang norma berkeluarga</v>
      </c>
    </row>
    <row r="27" spans="1:3" ht="43.5" x14ac:dyDescent="0.35">
      <c r="A27" s="707" t="s">
        <v>97</v>
      </c>
      <c r="B27" s="237" t="str">
        <f>AKPD!J26</f>
        <v>Mengenal lingkungan sekolah baru</v>
      </c>
      <c r="C27" s="236" t="str">
        <f>AKPD!L26</f>
        <v>Peserta didik/konseli  dapat mengenal aspek-aspek penyesuaian diri serta dapat menerapkan sikap dan kebiasaan dengan lingkungannya</v>
      </c>
    </row>
    <row r="28" spans="1:3" ht="43.5" x14ac:dyDescent="0.35">
      <c r="A28" s="708"/>
      <c r="B28" s="237" t="str">
        <f>AKPD!J27</f>
        <v>Memiliki pemahaman tentang kenakalan remaja</v>
      </c>
      <c r="C28" s="236" t="str">
        <f>AKPD!L27</f>
        <v>Peserta didik/konseli  dapat mengetahui bentuk atau jenis kenakalan remaja, dampak terhadap pribadi dan lingkungan serta berusaha untuk menghindarinya</v>
      </c>
    </row>
    <row r="29" spans="1:3" ht="58" x14ac:dyDescent="0.35">
      <c r="A29" s="708"/>
      <c r="B29" s="237" t="str">
        <f>AKPD!J28</f>
        <v>Memiliki pemahaman tentang bahaya rokok</v>
      </c>
      <c r="C29" s="236" t="str">
        <f>AKPD!L28</f>
        <v>Peserta didik/konseli  memiliki pemahaman tentang bahaya dan dampak rokok bagi kesehatan tubuh dan lingkungan serta cara untuk menolak ajakan untuk merokok dalam bentuk apapun</v>
      </c>
    </row>
    <row r="30" spans="1:3" ht="58" x14ac:dyDescent="0.35">
      <c r="A30" s="708"/>
      <c r="B30" s="237" t="str">
        <f>AKPD!J29</f>
        <v>Memiliki perilaku sosial yang bertanggung jawab</v>
      </c>
      <c r="C30" s="236" t="str">
        <f>AKPD!L29</f>
        <v>Peserta didik/konseli  mampu memahami pentingnya berprilaku sosial yang baik, serta memiliki sikap untuk hidup bersosial yang bertanggung jawab dalam sebuah masyarakat</v>
      </c>
    </row>
    <row r="31" spans="1:3" ht="43.5" x14ac:dyDescent="0.35">
      <c r="A31" s="708"/>
      <c r="B31" s="237" t="str">
        <f>AKPD!J30</f>
        <v>Memahami tentang bullying</v>
      </c>
      <c r="C31" s="236" t="str">
        <f>AKPD!L30</f>
        <v>Peserta didik/konseli  mampu memahami tentang bullying, bahaya prilaku bullying, sebab dan dampak bullying, serta berani cara melawan tindakan bullying</v>
      </c>
    </row>
    <row r="32" spans="1:3" ht="58" x14ac:dyDescent="0.35">
      <c r="A32" s="708"/>
      <c r="B32" s="237" t="str">
        <f>AKPD!J31</f>
        <v>Memiliki etika bergaul dengan teman sebaya</v>
      </c>
      <c r="C32" s="236" t="str">
        <f>AKPD!L31</f>
        <v>Peserta didik/konseli  mampu memahami norma-norma dalam masyarakat serta dapat bersosialisasidan bergaul dengan teman sebaya sesuai dengan etika yang baik</v>
      </c>
    </row>
    <row r="33" spans="1:3" ht="43.5" x14ac:dyDescent="0.35">
      <c r="A33" s="708"/>
      <c r="B33" s="237" t="str">
        <f>AKPD!J32</f>
        <v>Memiliki sikap sopan santun pada orang lain</v>
      </c>
      <c r="C33" s="236" t="str">
        <f>AKPD!L32</f>
        <v>Peserta didik/konseli  mampu memahami nilai-nilai dan cara bertingkah laku sopan santun dalam kehidupan di luar kelompok teman sebaya</v>
      </c>
    </row>
    <row r="34" spans="1:3" ht="29" x14ac:dyDescent="0.35">
      <c r="A34" s="708"/>
      <c r="B34" s="237" t="str">
        <f>AKPD!J33</f>
        <v>Memiliki pemahaman tentang dampak dari media sosial</v>
      </c>
      <c r="C34" s="236" t="str">
        <f>AKPD!L33</f>
        <v>Peserta didik/konseli dapat memahami dampak positif dan negatif bermain handphone atau media sosial</v>
      </c>
    </row>
    <row r="35" spans="1:3" ht="29" x14ac:dyDescent="0.35">
      <c r="A35" s="708"/>
      <c r="B35" s="237" t="str">
        <f>AKPD!J34</f>
        <v>Kesadaran sebagai makhluk sosial yang harus berinteraksi</v>
      </c>
      <c r="C35" s="236" t="str">
        <f>AKPD!L34</f>
        <v>Peserta didik/konseli memiliki Kesadaran sebagai makhluk sosial yang harus berinteraksi</v>
      </c>
    </row>
    <row r="36" spans="1:3" ht="29" x14ac:dyDescent="0.35">
      <c r="A36" s="708"/>
      <c r="B36" s="237" t="str">
        <f>AKPD!J35</f>
        <v>Kemudahan mencari dan disenangi teman</v>
      </c>
      <c r="C36" s="236" t="str">
        <f>AKPD!L35</f>
        <v>Peserta didik/konseli mudah mencari dan disenangi teman</v>
      </c>
    </row>
    <row r="37" spans="1:3" ht="29" x14ac:dyDescent="0.35">
      <c r="A37" s="709"/>
      <c r="B37" s="237" t="str">
        <f>AKPD!J36</f>
        <v>Memiliki pemahaman tentang hubungan komunikasi dengan lawan jenis</v>
      </c>
      <c r="C37" s="236" t="str">
        <f>AKPD!L36</f>
        <v>Peserta didik/konseli memiliki pemahaman tentang norma hubungan komunikasi dengan lawan jenis</v>
      </c>
    </row>
    <row r="38" spans="1:3" ht="58" x14ac:dyDescent="0.35">
      <c r="A38" s="707" t="s">
        <v>100</v>
      </c>
      <c r="B38" s="237" t="str">
        <f>AKPD!J37</f>
        <v>Memahami belajar yang benar di SMA/MA</v>
      </c>
      <c r="C38" s="236" t="str">
        <f>AKPD!L37</f>
        <v xml:space="preserve">Peserta didik/konseli  dapat mengenal sikap dalam belajar serta menerapkan sikap dan kebiasaan dalam belajar yang baik di SMA-MA hingga mencapai prestasi yang lebih luas </v>
      </c>
    </row>
    <row r="39" spans="1:3" ht="43.5" x14ac:dyDescent="0.35">
      <c r="A39" s="708"/>
      <c r="B39" s="237" t="str">
        <f>AKPD!J38</f>
        <v>Memiliki motivasi untuk berprestasi</v>
      </c>
      <c r="C39" s="236" t="str">
        <f>AKPD!L38</f>
        <v>Peserta didik/konseli  mampu memahami pengertian motivasi berprestasi, mengetahui dan menerapkan cara untuk meningkatkan motivasi berprestasi</v>
      </c>
    </row>
    <row r="40" spans="1:3" ht="43.5" x14ac:dyDescent="0.35">
      <c r="A40" s="708"/>
      <c r="B40" s="237" t="str">
        <f>AKPD!J39</f>
        <v>Menemukan cara belajar yang sesuai dengan gaya belajar</v>
      </c>
      <c r="C40" s="236" t="str">
        <f>AKPD!L39</f>
        <v>Peserta didik/konseli  dapat memahami dan mengetahui tentang gaya belajar serta strategi belajarnya untuk masing-masing gaya belajar tersebut</v>
      </c>
    </row>
    <row r="41" spans="1:3" ht="29" x14ac:dyDescent="0.35">
      <c r="A41" s="708"/>
      <c r="B41" s="237" t="str">
        <f>AKPD!J40</f>
        <v>Kepedulian orang tua pada kegiatan belajar</v>
      </c>
      <c r="C41" s="236" t="str">
        <f>AKPD!L40</f>
        <v>Peserta didik/konseli  selalu mendapat perhatian orang tua dalam belajarnya</v>
      </c>
    </row>
    <row r="42" spans="1:3" ht="29" x14ac:dyDescent="0.35">
      <c r="A42" s="708"/>
      <c r="B42" s="237" t="str">
        <f>AKPD!J41</f>
        <v>Melaksanakan Tugas Sekolah / PR tepat waktu</v>
      </c>
      <c r="C42" s="236" t="str">
        <f>AKPD!L41</f>
        <v>Peserta didik/konseli  memiliki kedisiplinan dalam belajar</v>
      </c>
    </row>
    <row r="43" spans="1:3" ht="29" x14ac:dyDescent="0.35">
      <c r="A43" s="708"/>
      <c r="B43" s="237" t="str">
        <f>AKPD!J42</f>
        <v>Mudah memahami pelajaran</v>
      </c>
      <c r="C43" s="236" t="str">
        <f>AKPD!L42</f>
        <v>Peserta didik/konseli  dapat memahami teknik memahami pelajaran</v>
      </c>
    </row>
    <row r="44" spans="1:3" ht="29" x14ac:dyDescent="0.35">
      <c r="A44" s="708"/>
      <c r="B44" s="237" t="str">
        <f>AKPD!J43</f>
        <v>Mampu memanfaatkan sumber belajar</v>
      </c>
      <c r="C44" s="236" t="str">
        <f>AKPD!L43</f>
        <v>Peserta didik/konseli  dapat memanfaatkan sumber belajar dalam kegiatan belajarnya</v>
      </c>
    </row>
    <row r="45" spans="1:3" ht="29" x14ac:dyDescent="0.35">
      <c r="A45" s="708"/>
      <c r="B45" s="237" t="str">
        <f>AKPD!J44</f>
        <v>Kesadaran belajar sesuai jadwal</v>
      </c>
      <c r="C45" s="236" t="str">
        <f>AKPD!L44</f>
        <v>Peserta didik/konseli  dapat mengatur waktu belajarnya</v>
      </c>
    </row>
    <row r="46" spans="1:3" ht="29" x14ac:dyDescent="0.35">
      <c r="A46" s="708"/>
      <c r="B46" s="237" t="str">
        <f>AKPD!J45</f>
        <v>Memahami struktru kurikulum sekolah</v>
      </c>
      <c r="C46" s="236" t="str">
        <f>AKPD!L45</f>
        <v>Peserta didik/konseli  dapat memahami tentang struktur kurikulum sekolah</v>
      </c>
    </row>
    <row r="47" spans="1:3" ht="14.5" x14ac:dyDescent="0.35">
      <c r="A47" s="708"/>
      <c r="B47" s="237" t="str">
        <f>AKPD!J46</f>
        <v>Memiliki semangat belajar</v>
      </c>
      <c r="C47" s="236" t="str">
        <f>AKPD!L46</f>
        <v>Peserta didik/konseli  memiliki motivasi dalam belajar</v>
      </c>
    </row>
    <row r="48" spans="1:3" ht="29" x14ac:dyDescent="0.35">
      <c r="A48" s="708"/>
      <c r="B48" s="237" t="str">
        <f>AKPD!J47</f>
        <v>Membentuk belajar kelompok</v>
      </c>
      <c r="C48" s="236" t="str">
        <f>AKPD!L47</f>
        <v>Peserta didik/konseli  dapat belajar kelompok dengan temannya</v>
      </c>
    </row>
    <row r="49" spans="1:3" ht="29" x14ac:dyDescent="0.35">
      <c r="A49" s="708"/>
      <c r="B49" s="237" t="str">
        <f>AKPD!J48</f>
        <v>Mengetahui cara memilih lembaga bimbil yang baik</v>
      </c>
      <c r="C49" s="236" t="str">
        <f>AKPD!L48</f>
        <v>Peserta didik/konseli  dapat memilih  lembaga bimbingan belajar yang tepat</v>
      </c>
    </row>
    <row r="50" spans="1:3" ht="29" x14ac:dyDescent="0.35">
      <c r="A50" s="708"/>
      <c r="B50" s="237" t="str">
        <f>AKPD!J49</f>
        <v>Pemanfaatan perkembangan teknologi informasi</v>
      </c>
      <c r="C50" s="236" t="str">
        <f>AKPD!L49</f>
        <v>Peserta didik/konseli  dapat memanfaatkan teknologi informasi  untuk belajar</v>
      </c>
    </row>
    <row r="51" spans="1:3" ht="29" x14ac:dyDescent="0.35">
      <c r="A51" s="705" t="s">
        <v>101</v>
      </c>
      <c r="B51" s="237" t="str">
        <f>AKPD!J50</f>
        <v>Memperoleh informasi bantuan/beasiswa</v>
      </c>
      <c r="C51" s="236" t="str">
        <f>AKPD!L50</f>
        <v>Peserta didik/konseli  dapat memanfaatkan peluang beasiswa yang ada</v>
      </c>
    </row>
    <row r="52" spans="1:3" ht="29" x14ac:dyDescent="0.35">
      <c r="A52" s="705"/>
      <c r="B52" s="237" t="str">
        <f>AKPD!J51</f>
        <v>Memperoleh penghasilan untuk biaya hidup</v>
      </c>
      <c r="C52" s="236" t="str">
        <f>AKPD!L51</f>
        <v>Peserta didik/ konseli mampu mengatur kegiatan antara belajar sambil bekerja</v>
      </c>
    </row>
    <row r="53" spans="1:3" ht="43.5" x14ac:dyDescent="0.35">
      <c r="A53" s="705"/>
      <c r="B53" s="237" t="str">
        <f>AKPD!J52</f>
        <v>Memiliki kemampuan untuk memilih kegiatan ekstra kurikuler</v>
      </c>
      <c r="C53" s="236" t="str">
        <f>AKPD!L52</f>
        <v>Peserta didik/konseli  mampu memilih kegiatan ekstra kurikuler yang sesuai dengan bakat, minat dan kemampuannya</v>
      </c>
    </row>
    <row r="54" spans="1:3" ht="29" x14ac:dyDescent="0.35">
      <c r="A54" s="705"/>
      <c r="B54" s="237" t="str">
        <f>AKPD!J53</f>
        <v>Memiliki kemantapan  pada pilihan peminatan yang diambil</v>
      </c>
      <c r="C54" s="236" t="str">
        <f>AKPD!L53</f>
        <v>Peserta didik/konseli  mantap pada pilihan peminatan yang telah diambil</v>
      </c>
    </row>
    <row r="55" spans="1:3" ht="29" x14ac:dyDescent="0.35">
      <c r="A55" s="705"/>
      <c r="B55" s="237" t="str">
        <f>AKPD!J54</f>
        <v>Memahami hubungan hobi, bakat, minat, kemampuan dan karir</v>
      </c>
      <c r="C55" s="236" t="str">
        <f>AKPD!L54</f>
        <v>Peserta didik/konseli  mampu memahami peranan hobi, bakat, minat  dalam karir masa depannya</v>
      </c>
    </row>
    <row r="56" spans="1:3" ht="58" x14ac:dyDescent="0.35">
      <c r="A56" s="706"/>
      <c r="B56" s="237" t="str">
        <f>AKPD!J55</f>
        <v>Memiliki perencanaan karir yang baik</v>
      </c>
      <c r="C56" s="236" t="str">
        <f>AKPD!L55</f>
        <v>Peserta didik/konseli  mampu memahami pentingnya perencanaan karir, langkah-langkah dalam merencanakan karir serta mililiki sikap positif dalam meraih kesuksesan masa depan</v>
      </c>
    </row>
    <row r="57" spans="1:3" ht="17.149999999999999" customHeight="1" x14ac:dyDescent="0.35">
      <c r="A57" s="201"/>
      <c r="B57" s="200"/>
      <c r="C57" s="200"/>
    </row>
    <row r="58" spans="1:3" ht="17.149999999999999" customHeight="1" x14ac:dyDescent="0.35">
      <c r="A58" s="201"/>
      <c r="B58" s="200"/>
      <c r="C58" s="200"/>
    </row>
    <row r="59" spans="1:3" ht="17.149999999999999" customHeight="1" x14ac:dyDescent="0.35">
      <c r="A59" s="201"/>
      <c r="B59" s="200"/>
      <c r="C59" s="200"/>
    </row>
    <row r="60" spans="1:3" ht="17.149999999999999" customHeight="1" x14ac:dyDescent="0.35">
      <c r="A60" s="201"/>
      <c r="B60" s="202"/>
      <c r="C60" s="215"/>
    </row>
    <row r="61" spans="1:3" ht="17.149999999999999" customHeight="1" x14ac:dyDescent="0.35">
      <c r="A61" s="201"/>
      <c r="B61" s="202"/>
      <c r="C61" s="215"/>
    </row>
    <row r="62" spans="1:3" ht="17.149999999999999" customHeight="1" x14ac:dyDescent="0.35">
      <c r="A62" s="201"/>
      <c r="B62" s="202"/>
      <c r="C62" s="215"/>
    </row>
    <row r="63" spans="1:3" ht="17.149999999999999" customHeight="1" x14ac:dyDescent="0.35">
      <c r="A63" s="201"/>
      <c r="B63" s="202"/>
      <c r="C63" s="215"/>
    </row>
    <row r="64" spans="1:3" ht="17.149999999999999" customHeight="1" x14ac:dyDescent="0.35">
      <c r="A64" s="201"/>
      <c r="B64" s="202"/>
      <c r="C64" s="215"/>
    </row>
    <row r="65" spans="1:3" ht="17.149999999999999" customHeight="1" x14ac:dyDescent="0.35">
      <c r="A65" s="201"/>
      <c r="B65" s="202"/>
      <c r="C65" s="215"/>
    </row>
    <row r="66" spans="1:3" ht="17.149999999999999" customHeight="1" x14ac:dyDescent="0.35">
      <c r="A66" s="201"/>
      <c r="B66" s="202"/>
      <c r="C66" s="215"/>
    </row>
    <row r="67" spans="1:3" ht="17.149999999999999" customHeight="1" x14ac:dyDescent="0.35">
      <c r="A67" s="201"/>
      <c r="B67" s="202"/>
      <c r="C67" s="215"/>
    </row>
    <row r="68" spans="1:3" ht="17.149999999999999" customHeight="1" x14ac:dyDescent="0.35">
      <c r="A68" s="201"/>
      <c r="B68" s="202"/>
      <c r="C68" s="215"/>
    </row>
    <row r="69" spans="1:3" ht="17.149999999999999" customHeight="1" x14ac:dyDescent="0.35">
      <c r="A69" s="201"/>
      <c r="B69" s="202"/>
      <c r="C69" s="215"/>
    </row>
    <row r="70" spans="1:3" ht="17.149999999999999" customHeight="1" x14ac:dyDescent="0.35">
      <c r="A70" s="201"/>
      <c r="B70" s="202"/>
      <c r="C70" s="215"/>
    </row>
    <row r="71" spans="1:3" ht="17.149999999999999" customHeight="1" x14ac:dyDescent="0.35">
      <c r="A71" s="201"/>
      <c r="B71" s="202"/>
      <c r="C71" s="215"/>
    </row>
    <row r="72" spans="1:3" ht="17.149999999999999" customHeight="1" x14ac:dyDescent="0.35">
      <c r="A72" s="201"/>
      <c r="B72" s="202"/>
      <c r="C72" s="215"/>
    </row>
    <row r="73" spans="1:3" ht="17.149999999999999" customHeight="1" x14ac:dyDescent="0.35">
      <c r="A73" s="201"/>
      <c r="B73" s="202"/>
      <c r="C73" s="215"/>
    </row>
    <row r="74" spans="1:3" ht="17.149999999999999" customHeight="1" x14ac:dyDescent="0.35">
      <c r="A74" s="201"/>
      <c r="B74" s="202"/>
      <c r="C74" s="215"/>
    </row>
    <row r="75" spans="1:3" ht="17.149999999999999" customHeight="1" x14ac:dyDescent="0.35">
      <c r="A75" s="201"/>
      <c r="B75" s="202"/>
      <c r="C75" s="215"/>
    </row>
    <row r="76" spans="1:3" ht="17.149999999999999" customHeight="1" x14ac:dyDescent="0.35">
      <c r="A76" s="201"/>
      <c r="B76" s="202"/>
      <c r="C76" s="215"/>
    </row>
    <row r="77" spans="1:3" ht="17.149999999999999" customHeight="1" x14ac:dyDescent="0.35">
      <c r="A77" s="201"/>
      <c r="B77" s="202"/>
      <c r="C77" s="215"/>
    </row>
    <row r="78" spans="1:3" ht="17.149999999999999" customHeight="1" x14ac:dyDescent="0.35">
      <c r="A78" s="201"/>
      <c r="B78" s="202"/>
      <c r="C78" s="215"/>
    </row>
    <row r="79" spans="1:3" ht="17.149999999999999" customHeight="1" x14ac:dyDescent="0.35">
      <c r="A79" s="201"/>
      <c r="B79" s="202"/>
      <c r="C79" s="215"/>
    </row>
    <row r="80" spans="1:3" ht="17.149999999999999" customHeight="1" x14ac:dyDescent="0.35">
      <c r="A80" s="201"/>
      <c r="B80" s="202"/>
      <c r="C80" s="215"/>
    </row>
    <row r="81" spans="1:3" ht="17.149999999999999" customHeight="1" x14ac:dyDescent="0.35">
      <c r="A81" s="201"/>
      <c r="B81" s="202"/>
      <c r="C81" s="215"/>
    </row>
    <row r="82" spans="1:3" ht="17.149999999999999" customHeight="1" x14ac:dyDescent="0.35">
      <c r="A82" s="201"/>
      <c r="B82" s="202"/>
      <c r="C82" s="215"/>
    </row>
    <row r="83" spans="1:3" ht="17.149999999999999" customHeight="1" x14ac:dyDescent="0.35">
      <c r="A83" s="201"/>
      <c r="B83" s="202"/>
      <c r="C83" s="215"/>
    </row>
    <row r="84" spans="1:3" ht="17.149999999999999" customHeight="1" x14ac:dyDescent="0.35">
      <c r="A84" s="201"/>
      <c r="B84" s="202"/>
      <c r="C84" s="215"/>
    </row>
    <row r="85" spans="1:3" ht="17.149999999999999" customHeight="1" x14ac:dyDescent="0.35">
      <c r="A85" s="201"/>
      <c r="B85" s="202"/>
      <c r="C85" s="215"/>
    </row>
    <row r="86" spans="1:3" ht="17.149999999999999" customHeight="1" x14ac:dyDescent="0.35">
      <c r="A86" s="201"/>
      <c r="B86" s="202"/>
      <c r="C86" s="215"/>
    </row>
    <row r="87" spans="1:3" ht="17.149999999999999" customHeight="1" x14ac:dyDescent="0.35">
      <c r="A87" s="201"/>
      <c r="B87" s="202"/>
      <c r="C87" s="215"/>
    </row>
    <row r="88" spans="1:3" ht="17.149999999999999" customHeight="1" x14ac:dyDescent="0.35">
      <c r="A88" s="201"/>
      <c r="B88" s="202"/>
      <c r="C88" s="215"/>
    </row>
    <row r="89" spans="1:3" ht="17.149999999999999" customHeight="1" x14ac:dyDescent="0.35">
      <c r="A89" s="201"/>
      <c r="B89" s="202"/>
      <c r="C89" s="215"/>
    </row>
    <row r="90" spans="1:3" ht="17.149999999999999" customHeight="1" x14ac:dyDescent="0.35">
      <c r="A90" s="201"/>
      <c r="B90" s="202"/>
      <c r="C90" s="215"/>
    </row>
    <row r="91" spans="1:3" ht="17.149999999999999" customHeight="1" x14ac:dyDescent="0.35">
      <c r="A91" s="201"/>
      <c r="B91" s="202"/>
      <c r="C91" s="215"/>
    </row>
    <row r="92" spans="1:3" ht="17.149999999999999" customHeight="1" x14ac:dyDescent="0.35">
      <c r="A92" s="201"/>
      <c r="B92" s="202"/>
      <c r="C92" s="215"/>
    </row>
    <row r="93" spans="1:3" ht="17.149999999999999" customHeight="1" x14ac:dyDescent="0.35">
      <c r="A93" s="201"/>
      <c r="B93" s="202"/>
      <c r="C93" s="215"/>
    </row>
    <row r="94" spans="1:3" ht="17.149999999999999" customHeight="1" x14ac:dyDescent="0.35">
      <c r="A94" s="201"/>
      <c r="B94" s="202"/>
      <c r="C94" s="215"/>
    </row>
    <row r="95" spans="1:3" ht="17.149999999999999" customHeight="1" x14ac:dyDescent="0.35">
      <c r="A95" s="201"/>
      <c r="B95" s="202"/>
      <c r="C95" s="215"/>
    </row>
    <row r="96" spans="1:3" ht="17.149999999999999" customHeight="1" x14ac:dyDescent="0.35">
      <c r="A96" s="201"/>
      <c r="B96" s="202"/>
      <c r="C96" s="215"/>
    </row>
    <row r="97" spans="1:3" ht="17.149999999999999" customHeight="1" x14ac:dyDescent="0.35">
      <c r="A97" s="201"/>
      <c r="B97" s="202"/>
      <c r="C97" s="215"/>
    </row>
    <row r="98" spans="1:3" ht="17.149999999999999" customHeight="1" x14ac:dyDescent="0.35">
      <c r="A98" s="201"/>
      <c r="B98" s="202"/>
      <c r="C98" s="215"/>
    </row>
    <row r="99" spans="1:3" ht="17.149999999999999" customHeight="1" x14ac:dyDescent="0.35">
      <c r="A99" s="201"/>
      <c r="B99" s="202"/>
      <c r="C99" s="215"/>
    </row>
    <row r="100" spans="1:3" ht="17.149999999999999" customHeight="1" x14ac:dyDescent="0.35">
      <c r="A100" s="201"/>
      <c r="B100" s="202"/>
      <c r="C100" s="215"/>
    </row>
    <row r="101" spans="1:3" ht="17.149999999999999" customHeight="1" x14ac:dyDescent="0.35">
      <c r="A101" s="201"/>
      <c r="B101" s="202"/>
      <c r="C101" s="215"/>
    </row>
    <row r="102" spans="1:3" ht="17.149999999999999" customHeight="1" x14ac:dyDescent="0.35">
      <c r="A102" s="201"/>
      <c r="B102" s="202"/>
      <c r="C102" s="215"/>
    </row>
    <row r="103" spans="1:3" ht="17.149999999999999" customHeight="1" x14ac:dyDescent="0.35">
      <c r="A103" s="201"/>
      <c r="B103" s="202"/>
      <c r="C103" s="215"/>
    </row>
    <row r="104" spans="1:3" ht="17.149999999999999" customHeight="1" x14ac:dyDescent="0.35">
      <c r="A104" s="201"/>
      <c r="B104" s="202"/>
      <c r="C104" s="215"/>
    </row>
    <row r="105" spans="1:3" ht="17.149999999999999" customHeight="1" x14ac:dyDescent="0.35">
      <c r="A105" s="201"/>
      <c r="B105" s="202"/>
      <c r="C105" s="215"/>
    </row>
    <row r="106" spans="1:3" ht="17.149999999999999" customHeight="1" x14ac:dyDescent="0.35">
      <c r="A106" s="201"/>
      <c r="B106" s="202"/>
      <c r="C106" s="215"/>
    </row>
    <row r="107" spans="1:3" ht="17.149999999999999" customHeight="1" x14ac:dyDescent="0.35">
      <c r="A107" s="201"/>
      <c r="B107" s="202"/>
      <c r="C107" s="215"/>
    </row>
    <row r="108" spans="1:3" ht="17.149999999999999" customHeight="1" x14ac:dyDescent="0.35">
      <c r="A108" s="201"/>
      <c r="B108" s="202"/>
      <c r="C108" s="215"/>
    </row>
    <row r="109" spans="1:3" ht="17.149999999999999" customHeight="1" x14ac:dyDescent="0.35">
      <c r="A109" s="201"/>
      <c r="B109" s="202"/>
      <c r="C109" s="215"/>
    </row>
    <row r="110" spans="1:3" ht="17.149999999999999" customHeight="1" x14ac:dyDescent="0.35">
      <c r="A110" s="201"/>
      <c r="B110" s="202"/>
      <c r="C110" s="215"/>
    </row>
    <row r="111" spans="1:3" ht="17.149999999999999" customHeight="1" x14ac:dyDescent="0.35">
      <c r="A111" s="201"/>
      <c r="B111" s="202"/>
      <c r="C111" s="215"/>
    </row>
    <row r="112" spans="1:3" ht="17.149999999999999" customHeight="1" x14ac:dyDescent="0.35">
      <c r="A112" s="201"/>
      <c r="B112" s="202"/>
      <c r="C112" s="215"/>
    </row>
    <row r="113" spans="1:3" ht="17.149999999999999" customHeight="1" x14ac:dyDescent="0.35">
      <c r="A113" s="201"/>
      <c r="B113" s="202"/>
      <c r="C113" s="215"/>
    </row>
    <row r="114" spans="1:3" ht="17.149999999999999" customHeight="1" x14ac:dyDescent="0.35">
      <c r="A114" s="201"/>
      <c r="B114" s="202"/>
      <c r="C114" s="215"/>
    </row>
    <row r="115" spans="1:3" ht="17.149999999999999" customHeight="1" x14ac:dyDescent="0.35">
      <c r="A115" s="201"/>
      <c r="B115" s="202"/>
      <c r="C115" s="215"/>
    </row>
    <row r="116" spans="1:3" ht="17.149999999999999" customHeight="1" x14ac:dyDescent="0.35">
      <c r="A116" s="201"/>
      <c r="B116" s="202"/>
      <c r="C116" s="215"/>
    </row>
    <row r="117" spans="1:3" ht="17.149999999999999" customHeight="1" x14ac:dyDescent="0.35">
      <c r="A117" s="201"/>
      <c r="B117" s="202"/>
      <c r="C117" s="215"/>
    </row>
    <row r="118" spans="1:3" ht="17.149999999999999" customHeight="1" x14ac:dyDescent="0.35">
      <c r="A118" s="201"/>
      <c r="B118" s="202"/>
      <c r="C118" s="215"/>
    </row>
    <row r="119" spans="1:3" ht="17.149999999999999" customHeight="1" x14ac:dyDescent="0.35">
      <c r="A119" s="201"/>
      <c r="B119" s="202"/>
      <c r="C119" s="215"/>
    </row>
    <row r="120" spans="1:3" ht="17.149999999999999" customHeight="1" x14ac:dyDescent="0.35">
      <c r="A120" s="201"/>
      <c r="B120" s="202"/>
      <c r="C120" s="215"/>
    </row>
    <row r="121" spans="1:3" ht="17.149999999999999" customHeight="1" x14ac:dyDescent="0.35">
      <c r="A121" s="201"/>
      <c r="B121" s="202"/>
      <c r="C121" s="215"/>
    </row>
    <row r="122" spans="1:3" ht="17.149999999999999" customHeight="1" x14ac:dyDescent="0.35">
      <c r="A122" s="201"/>
      <c r="B122" s="202"/>
      <c r="C122" s="215"/>
    </row>
    <row r="123" spans="1:3" ht="17.149999999999999" customHeight="1" x14ac:dyDescent="0.35">
      <c r="A123" s="201"/>
      <c r="B123" s="202"/>
      <c r="C123" s="215"/>
    </row>
    <row r="124" spans="1:3" ht="17.149999999999999" customHeight="1" x14ac:dyDescent="0.35">
      <c r="A124" s="201"/>
      <c r="B124" s="202"/>
      <c r="C124" s="215"/>
    </row>
    <row r="125" spans="1:3" ht="17.149999999999999" customHeight="1" x14ac:dyDescent="0.35">
      <c r="A125" s="201"/>
      <c r="B125" s="202"/>
      <c r="C125" s="215"/>
    </row>
    <row r="126" spans="1:3" ht="17.149999999999999" customHeight="1" x14ac:dyDescent="0.35">
      <c r="A126" s="201"/>
      <c r="B126" s="202"/>
      <c r="C126" s="215"/>
    </row>
    <row r="127" spans="1:3" ht="17.149999999999999" customHeight="1" x14ac:dyDescent="0.35">
      <c r="A127" s="201"/>
      <c r="B127" s="202"/>
      <c r="C127" s="215"/>
    </row>
    <row r="128" spans="1:3" ht="17.149999999999999" customHeight="1" x14ac:dyDescent="0.35">
      <c r="A128" s="201"/>
      <c r="B128" s="202"/>
      <c r="C128" s="215"/>
    </row>
    <row r="129" spans="1:3" ht="17.149999999999999" customHeight="1" x14ac:dyDescent="0.35">
      <c r="A129" s="201"/>
      <c r="B129" s="202"/>
      <c r="C129" s="215"/>
    </row>
    <row r="130" spans="1:3" ht="17.149999999999999" customHeight="1" x14ac:dyDescent="0.35">
      <c r="A130" s="201"/>
      <c r="B130" s="202"/>
      <c r="C130" s="215"/>
    </row>
    <row r="131" spans="1:3" ht="17.149999999999999" customHeight="1" x14ac:dyDescent="0.35">
      <c r="A131" s="201"/>
      <c r="B131" s="202"/>
      <c r="C131" s="215"/>
    </row>
    <row r="132" spans="1:3" ht="17.149999999999999" customHeight="1" x14ac:dyDescent="0.35">
      <c r="A132" s="201"/>
      <c r="B132" s="202"/>
      <c r="C132" s="215"/>
    </row>
    <row r="133" spans="1:3" ht="17.149999999999999" customHeight="1" x14ac:dyDescent="0.35">
      <c r="A133" s="201"/>
      <c r="B133" s="202"/>
      <c r="C133" s="215"/>
    </row>
    <row r="134" spans="1:3" ht="17.149999999999999" customHeight="1" x14ac:dyDescent="0.35">
      <c r="A134" s="201"/>
      <c r="B134" s="202"/>
      <c r="C134" s="215"/>
    </row>
    <row r="135" spans="1:3" ht="17.149999999999999" customHeight="1" x14ac:dyDescent="0.35">
      <c r="A135" s="201"/>
      <c r="B135" s="202"/>
      <c r="C135" s="215"/>
    </row>
    <row r="136" spans="1:3" ht="17.149999999999999" customHeight="1" x14ac:dyDescent="0.35">
      <c r="A136" s="201"/>
      <c r="B136" s="202"/>
      <c r="C136" s="215"/>
    </row>
    <row r="137" spans="1:3" ht="17.149999999999999" customHeight="1" x14ac:dyDescent="0.35">
      <c r="A137" s="201"/>
      <c r="B137" s="202"/>
      <c r="C137" s="215"/>
    </row>
    <row r="138" spans="1:3" ht="17.149999999999999" customHeight="1" x14ac:dyDescent="0.35">
      <c r="A138" s="201"/>
      <c r="B138" s="202"/>
      <c r="C138" s="215"/>
    </row>
    <row r="139" spans="1:3" ht="17.149999999999999" customHeight="1" x14ac:dyDescent="0.35">
      <c r="A139" s="201"/>
      <c r="B139" s="202"/>
      <c r="C139" s="215"/>
    </row>
    <row r="140" spans="1:3" ht="17.149999999999999" customHeight="1" x14ac:dyDescent="0.35">
      <c r="A140" s="201"/>
      <c r="B140" s="202"/>
      <c r="C140" s="215"/>
    </row>
    <row r="141" spans="1:3" ht="17.149999999999999" customHeight="1" x14ac:dyDescent="0.35">
      <c r="A141" s="201"/>
      <c r="B141" s="202"/>
      <c r="C141" s="215"/>
    </row>
    <row r="142" spans="1:3" ht="17.149999999999999" customHeight="1" x14ac:dyDescent="0.35">
      <c r="A142" s="201"/>
      <c r="B142" s="202"/>
      <c r="C142" s="215"/>
    </row>
    <row r="143" spans="1:3" ht="17.149999999999999" customHeight="1" x14ac:dyDescent="0.35">
      <c r="A143" s="201"/>
      <c r="B143" s="202"/>
      <c r="C143" s="215"/>
    </row>
    <row r="144" spans="1:3" ht="17.149999999999999" customHeight="1" x14ac:dyDescent="0.35">
      <c r="A144" s="201"/>
      <c r="B144" s="202"/>
      <c r="C144" s="215"/>
    </row>
    <row r="145" spans="1:3" ht="17.149999999999999" customHeight="1" x14ac:dyDescent="0.35">
      <c r="A145" s="201"/>
      <c r="B145" s="202"/>
      <c r="C145" s="215"/>
    </row>
    <row r="146" spans="1:3" ht="17.149999999999999" customHeight="1" x14ac:dyDescent="0.35">
      <c r="A146" s="201"/>
      <c r="B146" s="202"/>
      <c r="C146" s="215"/>
    </row>
    <row r="147" spans="1:3" ht="17.149999999999999" customHeight="1" x14ac:dyDescent="0.35">
      <c r="A147" s="201"/>
      <c r="B147" s="202"/>
      <c r="C147" s="215"/>
    </row>
    <row r="148" spans="1:3" ht="17.149999999999999" customHeight="1" x14ac:dyDescent="0.35">
      <c r="A148" s="201"/>
      <c r="B148" s="202"/>
      <c r="C148" s="215"/>
    </row>
    <row r="149" spans="1:3" ht="17.149999999999999" customHeight="1" x14ac:dyDescent="0.35">
      <c r="A149" s="201"/>
      <c r="B149" s="202"/>
      <c r="C149" s="215"/>
    </row>
    <row r="150" spans="1:3" ht="17.149999999999999" customHeight="1" x14ac:dyDescent="0.35">
      <c r="A150" s="201"/>
      <c r="B150" s="202"/>
      <c r="C150" s="215"/>
    </row>
    <row r="151" spans="1:3" ht="17.149999999999999" customHeight="1" x14ac:dyDescent="0.35">
      <c r="A151" s="201"/>
      <c r="B151" s="202"/>
      <c r="C151" s="215"/>
    </row>
    <row r="152" spans="1:3" ht="17.149999999999999" customHeight="1" x14ac:dyDescent="0.35">
      <c r="A152" s="201"/>
      <c r="B152" s="202"/>
      <c r="C152" s="215"/>
    </row>
  </sheetData>
  <mergeCells count="6">
    <mergeCell ref="A51:A56"/>
    <mergeCell ref="A7:A26"/>
    <mergeCell ref="A1:C1"/>
    <mergeCell ref="A2:C2"/>
    <mergeCell ref="A27:A37"/>
    <mergeCell ref="A38:A50"/>
  </mergeCells>
  <pageMargins left="0.59055118110236227" right="0.19685039370078741" top="0.39370078740157483" bottom="0.19685039370078741" header="0.31496062992125984" footer="0.31496062992125984"/>
  <pageSetup paperSize="256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D4" sqref="D4:H4"/>
    </sheetView>
  </sheetViews>
  <sheetFormatPr defaultRowHeight="14.5" x14ac:dyDescent="0.35"/>
  <cols>
    <col min="1" max="1" width="5.7265625" customWidth="1"/>
    <col min="2" max="2" width="14.7265625" customWidth="1"/>
    <col min="3" max="3" width="3.7265625" customWidth="1"/>
    <col min="4" max="4" width="36" customWidth="1"/>
    <col min="5" max="6" width="10" customWidth="1"/>
    <col min="7" max="7" width="14.81640625" customWidth="1"/>
  </cols>
  <sheetData>
    <row r="1" spans="1:10" ht="28.5" x14ac:dyDescent="0.65">
      <c r="A1" s="712" t="s">
        <v>94</v>
      </c>
      <c r="B1" s="712"/>
      <c r="C1" s="712"/>
      <c r="D1" s="712"/>
      <c r="E1" s="712"/>
      <c r="F1" s="712"/>
      <c r="G1" s="712"/>
    </row>
    <row r="2" spans="1:10" ht="26" x14ac:dyDescent="0.6">
      <c r="A2" s="713" t="s">
        <v>894</v>
      </c>
      <c r="B2" s="713"/>
      <c r="C2" s="713"/>
      <c r="D2" s="713"/>
      <c r="E2" s="713"/>
      <c r="F2" s="713"/>
      <c r="G2" s="713"/>
    </row>
    <row r="4" spans="1:10" ht="27" x14ac:dyDescent="0.6">
      <c r="B4" t="s">
        <v>277</v>
      </c>
      <c r="D4" s="848" t="s">
        <v>898</v>
      </c>
      <c r="E4" s="607"/>
      <c r="F4" s="607"/>
      <c r="G4" s="607"/>
      <c r="H4" s="607"/>
      <c r="I4" s="607"/>
      <c r="J4" s="607"/>
    </row>
    <row r="5" spans="1:10" x14ac:dyDescent="0.35">
      <c r="B5" t="s">
        <v>278</v>
      </c>
      <c r="D5" s="12" t="s">
        <v>1354</v>
      </c>
    </row>
    <row r="7" spans="1:10" ht="29" x14ac:dyDescent="0.35">
      <c r="A7" s="426" t="s">
        <v>7</v>
      </c>
      <c r="B7" s="426" t="s">
        <v>94</v>
      </c>
      <c r="C7" s="426" t="s">
        <v>7</v>
      </c>
      <c r="D7" s="426" t="s">
        <v>425</v>
      </c>
      <c r="E7" s="426" t="s">
        <v>432</v>
      </c>
      <c r="F7" s="426" t="s">
        <v>422</v>
      </c>
      <c r="G7" s="426" t="s">
        <v>423</v>
      </c>
    </row>
    <row r="8" spans="1:10" ht="29" x14ac:dyDescent="0.35">
      <c r="A8" s="716">
        <v>1</v>
      </c>
      <c r="B8" s="714" t="s">
        <v>287</v>
      </c>
      <c r="C8" s="346">
        <v>1</v>
      </c>
      <c r="D8" s="288" t="s">
        <v>492</v>
      </c>
      <c r="E8" s="725">
        <f>'Hasil Analisis_2'!H57</f>
        <v>26</v>
      </c>
      <c r="F8" s="722">
        <f>E8/E73</f>
        <v>0.45614035087719296</v>
      </c>
      <c r="G8" s="716" t="s">
        <v>835</v>
      </c>
    </row>
    <row r="9" spans="1:10" x14ac:dyDescent="0.35">
      <c r="A9" s="717"/>
      <c r="B9" s="715"/>
      <c r="C9" s="346">
        <v>2</v>
      </c>
      <c r="D9" s="288" t="s">
        <v>518</v>
      </c>
      <c r="E9" s="726"/>
      <c r="F9" s="723"/>
      <c r="G9" s="717"/>
    </row>
    <row r="10" spans="1:10" ht="15" customHeight="1" x14ac:dyDescent="0.35">
      <c r="A10" s="717"/>
      <c r="B10" s="715"/>
      <c r="C10" s="446">
        <v>3</v>
      </c>
      <c r="D10" s="288" t="s">
        <v>546</v>
      </c>
      <c r="E10" s="726"/>
      <c r="F10" s="723"/>
      <c r="G10" s="717"/>
    </row>
    <row r="11" spans="1:10" x14ac:dyDescent="0.35">
      <c r="A11" s="717"/>
      <c r="B11" s="715"/>
      <c r="C11" s="446">
        <v>4</v>
      </c>
      <c r="D11" s="288" t="s">
        <v>504</v>
      </c>
      <c r="E11" s="726"/>
      <c r="F11" s="723"/>
      <c r="G11" s="717"/>
    </row>
    <row r="12" spans="1:10" x14ac:dyDescent="0.35">
      <c r="A12" s="717"/>
      <c r="B12" s="715"/>
      <c r="C12" s="446">
        <v>5</v>
      </c>
      <c r="D12" s="288" t="s">
        <v>500</v>
      </c>
      <c r="E12" s="726"/>
      <c r="F12" s="723"/>
      <c r="G12" s="717"/>
    </row>
    <row r="13" spans="1:10" x14ac:dyDescent="0.35">
      <c r="A13" s="717"/>
      <c r="B13" s="715"/>
      <c r="C13" s="446">
        <v>6</v>
      </c>
      <c r="D13" s="288" t="s">
        <v>502</v>
      </c>
      <c r="E13" s="726"/>
      <c r="F13" s="723"/>
      <c r="G13" s="717"/>
    </row>
    <row r="14" spans="1:10" x14ac:dyDescent="0.35">
      <c r="A14" s="717"/>
      <c r="B14" s="715"/>
      <c r="C14" s="446">
        <v>7</v>
      </c>
      <c r="D14" s="288" t="s">
        <v>510</v>
      </c>
      <c r="E14" s="726"/>
      <c r="F14" s="723"/>
      <c r="G14" s="717"/>
    </row>
    <row r="15" spans="1:10" x14ac:dyDescent="0.35">
      <c r="A15" s="717"/>
      <c r="B15" s="715"/>
      <c r="C15" s="446">
        <v>8</v>
      </c>
      <c r="D15" s="288" t="s">
        <v>512</v>
      </c>
      <c r="E15" s="726"/>
      <c r="F15" s="723"/>
      <c r="G15" s="717"/>
    </row>
    <row r="16" spans="1:10" ht="21" customHeight="1" x14ac:dyDescent="0.35">
      <c r="A16" s="717"/>
      <c r="B16" s="715"/>
      <c r="C16" s="446">
        <v>9</v>
      </c>
      <c r="D16" s="288" t="s">
        <v>516</v>
      </c>
      <c r="E16" s="726"/>
      <c r="F16" s="723"/>
      <c r="G16" s="717"/>
    </row>
    <row r="17" spans="1:7" x14ac:dyDescent="0.35">
      <c r="A17" s="717"/>
      <c r="B17" s="715"/>
      <c r="C17" s="446">
        <v>10</v>
      </c>
      <c r="D17" s="288" t="s">
        <v>520</v>
      </c>
      <c r="E17" s="726"/>
      <c r="F17" s="723"/>
      <c r="G17" s="717"/>
    </row>
    <row r="18" spans="1:7" x14ac:dyDescent="0.35">
      <c r="A18" s="717"/>
      <c r="B18" s="715"/>
      <c r="C18" s="446">
        <v>11</v>
      </c>
      <c r="D18" s="288" t="s">
        <v>532</v>
      </c>
      <c r="E18" s="726"/>
      <c r="F18" s="723"/>
      <c r="G18" s="717"/>
    </row>
    <row r="19" spans="1:7" x14ac:dyDescent="0.35">
      <c r="A19" s="717"/>
      <c r="B19" s="715"/>
      <c r="C19" s="446">
        <v>12</v>
      </c>
      <c r="D19" s="288" t="s">
        <v>649</v>
      </c>
      <c r="E19" s="726"/>
      <c r="F19" s="723"/>
      <c r="G19" s="717"/>
    </row>
    <row r="20" spans="1:7" x14ac:dyDescent="0.35">
      <c r="A20" s="717"/>
      <c r="B20" s="715"/>
      <c r="C20" s="446">
        <v>13</v>
      </c>
      <c r="D20" s="288" t="s">
        <v>495</v>
      </c>
      <c r="E20" s="726"/>
      <c r="F20" s="723"/>
      <c r="G20" s="717"/>
    </row>
    <row r="21" spans="1:7" ht="21" customHeight="1" x14ac:dyDescent="0.35">
      <c r="A21" s="717"/>
      <c r="B21" s="715"/>
      <c r="C21" s="446">
        <v>14</v>
      </c>
      <c r="D21" s="288" t="s">
        <v>514</v>
      </c>
      <c r="E21" s="726"/>
      <c r="F21" s="723"/>
      <c r="G21" s="717"/>
    </row>
    <row r="22" spans="1:7" x14ac:dyDescent="0.35">
      <c r="A22" s="717"/>
      <c r="B22" s="715"/>
      <c r="C22" s="446">
        <v>15</v>
      </c>
      <c r="D22" s="288" t="s">
        <v>522</v>
      </c>
      <c r="E22" s="726"/>
      <c r="F22" s="723"/>
      <c r="G22" s="717"/>
    </row>
    <row r="23" spans="1:7" x14ac:dyDescent="0.35">
      <c r="A23" s="717"/>
      <c r="B23" s="715"/>
      <c r="C23" s="446">
        <v>16</v>
      </c>
      <c r="D23" s="288" t="s">
        <v>530</v>
      </c>
      <c r="E23" s="726"/>
      <c r="F23" s="723"/>
      <c r="G23" s="717"/>
    </row>
    <row r="24" spans="1:7" x14ac:dyDescent="0.35">
      <c r="A24" s="717"/>
      <c r="B24" s="715"/>
      <c r="C24" s="446">
        <v>17</v>
      </c>
      <c r="D24" s="288" t="s">
        <v>524</v>
      </c>
      <c r="E24" s="726"/>
      <c r="F24" s="723"/>
      <c r="G24" s="717"/>
    </row>
    <row r="25" spans="1:7" x14ac:dyDescent="0.35">
      <c r="A25" s="717"/>
      <c r="B25" s="715"/>
      <c r="C25" s="446">
        <v>18</v>
      </c>
      <c r="D25" s="291" t="s">
        <v>526</v>
      </c>
      <c r="E25" s="726"/>
      <c r="F25" s="723"/>
      <c r="G25" s="717"/>
    </row>
    <row r="26" spans="1:7" x14ac:dyDescent="0.35">
      <c r="A26" s="717"/>
      <c r="B26" s="715"/>
      <c r="C26" s="446">
        <v>19</v>
      </c>
      <c r="D26" s="288" t="s">
        <v>528</v>
      </c>
      <c r="E26" s="726"/>
      <c r="F26" s="723"/>
      <c r="G26" s="717"/>
    </row>
    <row r="27" spans="1:7" x14ac:dyDescent="0.35">
      <c r="A27" s="717"/>
      <c r="B27" s="715"/>
      <c r="C27" s="446">
        <v>20</v>
      </c>
      <c r="D27" s="288" t="s">
        <v>536</v>
      </c>
      <c r="E27" s="726"/>
      <c r="F27" s="723"/>
      <c r="G27" s="717"/>
    </row>
    <row r="28" spans="1:7" x14ac:dyDescent="0.35">
      <c r="A28" s="717"/>
      <c r="B28" s="715"/>
      <c r="C28" s="446">
        <v>21</v>
      </c>
      <c r="D28" s="288" t="s">
        <v>638</v>
      </c>
      <c r="E28" s="726"/>
      <c r="F28" s="723"/>
      <c r="G28" s="717"/>
    </row>
    <row r="29" spans="1:7" x14ac:dyDescent="0.35">
      <c r="A29" s="717"/>
      <c r="B29" s="715"/>
      <c r="C29" s="446">
        <v>22</v>
      </c>
      <c r="D29" s="288" t="s">
        <v>639</v>
      </c>
      <c r="E29" s="726"/>
      <c r="F29" s="723"/>
      <c r="G29" s="717"/>
    </row>
    <row r="30" spans="1:7" x14ac:dyDescent="0.35">
      <c r="A30" s="717"/>
      <c r="B30" s="715"/>
      <c r="C30" s="446">
        <v>23</v>
      </c>
      <c r="D30" s="288" t="s">
        <v>498</v>
      </c>
      <c r="E30" s="726"/>
      <c r="F30" s="723"/>
      <c r="G30" s="717"/>
    </row>
    <row r="31" spans="1:7" x14ac:dyDescent="0.35">
      <c r="A31" s="717"/>
      <c r="B31" s="715"/>
      <c r="C31" s="446">
        <v>24</v>
      </c>
      <c r="D31" s="288" t="s">
        <v>506</v>
      </c>
      <c r="E31" s="726"/>
      <c r="F31" s="723"/>
      <c r="G31" s="717"/>
    </row>
    <row r="32" spans="1:7" ht="29" x14ac:dyDescent="0.35">
      <c r="A32" s="717"/>
      <c r="B32" s="715"/>
      <c r="C32" s="446">
        <v>25</v>
      </c>
      <c r="D32" s="291" t="s">
        <v>508</v>
      </c>
      <c r="E32" s="726"/>
      <c r="F32" s="723"/>
      <c r="G32" s="717"/>
    </row>
    <row r="33" spans="1:7" x14ac:dyDescent="0.35">
      <c r="A33" s="717"/>
      <c r="B33" s="715"/>
      <c r="C33" s="446">
        <v>26</v>
      </c>
      <c r="D33" s="288" t="s">
        <v>598</v>
      </c>
      <c r="E33" s="726"/>
      <c r="F33" s="723"/>
      <c r="G33" s="717"/>
    </row>
    <row r="34" spans="1:7" x14ac:dyDescent="0.35">
      <c r="A34" s="717"/>
      <c r="B34" s="715"/>
      <c r="C34" s="446"/>
      <c r="D34" s="288"/>
      <c r="E34" s="726"/>
      <c r="F34" s="723"/>
      <c r="G34" s="717"/>
    </row>
    <row r="35" spans="1:7" x14ac:dyDescent="0.35">
      <c r="A35" s="717"/>
      <c r="B35" s="715"/>
      <c r="C35" s="446"/>
      <c r="D35" s="288"/>
      <c r="E35" s="727"/>
      <c r="F35" s="724"/>
      <c r="G35" s="721"/>
    </row>
    <row r="36" spans="1:7" x14ac:dyDescent="0.35">
      <c r="A36" s="716">
        <v>2</v>
      </c>
      <c r="B36" s="718" t="s">
        <v>419</v>
      </c>
      <c r="C36" s="290">
        <v>1</v>
      </c>
      <c r="D36" s="269" t="s">
        <v>621</v>
      </c>
      <c r="E36" s="728">
        <f>'Hasil Analisis_2'!H59</f>
        <v>6</v>
      </c>
      <c r="F36" s="722">
        <f>E36/E73</f>
        <v>0.10526315789473684</v>
      </c>
      <c r="G36" s="716" t="s">
        <v>836</v>
      </c>
    </row>
    <row r="37" spans="1:7" x14ac:dyDescent="0.35">
      <c r="A37" s="717"/>
      <c r="B37" s="719"/>
      <c r="C37" s="286">
        <v>2</v>
      </c>
      <c r="D37" s="267" t="s">
        <v>625</v>
      </c>
      <c r="E37" s="729"/>
      <c r="F37" s="723"/>
      <c r="G37" s="717"/>
    </row>
    <row r="38" spans="1:7" x14ac:dyDescent="0.35">
      <c r="A38" s="717"/>
      <c r="B38" s="719"/>
      <c r="C38" s="286">
        <v>3</v>
      </c>
      <c r="D38" s="267" t="s">
        <v>630</v>
      </c>
      <c r="E38" s="729"/>
      <c r="F38" s="723"/>
      <c r="G38" s="717"/>
    </row>
    <row r="39" spans="1:7" x14ac:dyDescent="0.35">
      <c r="A39" s="717"/>
      <c r="B39" s="719"/>
      <c r="C39" s="286">
        <v>4</v>
      </c>
      <c r="D39" s="267" t="s">
        <v>674</v>
      </c>
      <c r="E39" s="729"/>
      <c r="F39" s="723"/>
      <c r="G39" s="717"/>
    </row>
    <row r="40" spans="1:7" x14ac:dyDescent="0.35">
      <c r="A40" s="717"/>
      <c r="B40" s="719"/>
      <c r="C40" s="286">
        <v>5</v>
      </c>
      <c r="D40" s="267" t="s">
        <v>631</v>
      </c>
      <c r="E40" s="729"/>
      <c r="F40" s="723"/>
      <c r="G40" s="717"/>
    </row>
    <row r="41" spans="1:7" x14ac:dyDescent="0.35">
      <c r="A41" s="717"/>
      <c r="B41" s="719"/>
      <c r="C41" s="286">
        <v>6</v>
      </c>
      <c r="D41" s="267" t="s">
        <v>534</v>
      </c>
      <c r="E41" s="729"/>
      <c r="F41" s="723"/>
      <c r="G41" s="717"/>
    </row>
    <row r="42" spans="1:7" x14ac:dyDescent="0.35">
      <c r="A42" s="717"/>
      <c r="B42" s="719"/>
      <c r="C42" s="286"/>
      <c r="D42" s="267"/>
      <c r="E42" s="729"/>
      <c r="F42" s="723"/>
      <c r="G42" s="717"/>
    </row>
    <row r="43" spans="1:7" x14ac:dyDescent="0.35">
      <c r="A43" s="717"/>
      <c r="B43" s="719"/>
      <c r="C43" s="503"/>
      <c r="D43" s="266"/>
      <c r="E43" s="730"/>
      <c r="F43" s="724"/>
      <c r="G43" s="721"/>
    </row>
    <row r="44" spans="1:7" x14ac:dyDescent="0.35">
      <c r="A44" s="716">
        <v>3</v>
      </c>
      <c r="B44" s="714" t="s">
        <v>420</v>
      </c>
      <c r="C44" s="346">
        <v>1</v>
      </c>
      <c r="D44" s="288" t="s">
        <v>544</v>
      </c>
      <c r="E44" s="725">
        <f>'Hasil Analisis_2'!H58</f>
        <v>18</v>
      </c>
      <c r="F44" s="722">
        <f>E44/E73</f>
        <v>0.31578947368421051</v>
      </c>
      <c r="G44" s="716" t="s">
        <v>837</v>
      </c>
    </row>
    <row r="45" spans="1:7" x14ac:dyDescent="0.35">
      <c r="A45" s="717"/>
      <c r="B45" s="715"/>
      <c r="C45" s="346">
        <v>2</v>
      </c>
      <c r="D45" s="288" t="s">
        <v>648</v>
      </c>
      <c r="E45" s="726"/>
      <c r="F45" s="717"/>
      <c r="G45" s="717"/>
    </row>
    <row r="46" spans="1:7" x14ac:dyDescent="0.35">
      <c r="A46" s="717"/>
      <c r="B46" s="715"/>
      <c r="C46" s="446">
        <v>3</v>
      </c>
      <c r="D46" s="288" t="s">
        <v>650</v>
      </c>
      <c r="E46" s="726"/>
      <c r="F46" s="717"/>
      <c r="G46" s="717"/>
    </row>
    <row r="47" spans="1:7" x14ac:dyDescent="0.35">
      <c r="A47" s="717"/>
      <c r="B47" s="715"/>
      <c r="C47" s="446">
        <v>4</v>
      </c>
      <c r="D47" s="288" t="s">
        <v>651</v>
      </c>
      <c r="E47" s="726"/>
      <c r="F47" s="717"/>
      <c r="G47" s="717"/>
    </row>
    <row r="48" spans="1:7" ht="29" x14ac:dyDescent="0.35">
      <c r="A48" s="717"/>
      <c r="B48" s="715"/>
      <c r="C48" s="446">
        <v>5</v>
      </c>
      <c r="D48" s="288" t="s">
        <v>660</v>
      </c>
      <c r="E48" s="726"/>
      <c r="F48" s="717"/>
      <c r="G48" s="717"/>
    </row>
    <row r="49" spans="1:7" x14ac:dyDescent="0.35">
      <c r="A49" s="717"/>
      <c r="B49" s="715"/>
      <c r="C49" s="446">
        <v>6</v>
      </c>
      <c r="D49" s="288" t="s">
        <v>661</v>
      </c>
      <c r="E49" s="726"/>
      <c r="F49" s="717"/>
      <c r="G49" s="717"/>
    </row>
    <row r="50" spans="1:7" x14ac:dyDescent="0.35">
      <c r="A50" s="717"/>
      <c r="B50" s="715"/>
      <c r="C50" s="446">
        <v>7</v>
      </c>
      <c r="D50" s="288" t="s">
        <v>662</v>
      </c>
      <c r="E50" s="726"/>
      <c r="F50" s="717"/>
      <c r="G50" s="717"/>
    </row>
    <row r="51" spans="1:7" x14ac:dyDescent="0.35">
      <c r="A51" s="717"/>
      <c r="B51" s="715"/>
      <c r="C51" s="446">
        <v>8</v>
      </c>
      <c r="D51" s="288" t="s">
        <v>617</v>
      </c>
      <c r="E51" s="726"/>
      <c r="F51" s="717"/>
      <c r="G51" s="717"/>
    </row>
    <row r="52" spans="1:7" x14ac:dyDescent="0.35">
      <c r="A52" s="717"/>
      <c r="B52" s="715"/>
      <c r="C52" s="446">
        <v>9</v>
      </c>
      <c r="D52" s="288" t="s">
        <v>638</v>
      </c>
      <c r="E52" s="726"/>
      <c r="F52" s="717"/>
      <c r="G52" s="717"/>
    </row>
    <row r="53" spans="1:7" x14ac:dyDescent="0.35">
      <c r="A53" s="717"/>
      <c r="B53" s="715"/>
      <c r="C53" s="446">
        <v>10</v>
      </c>
      <c r="D53" t="s">
        <v>582</v>
      </c>
      <c r="E53" s="726"/>
      <c r="F53" s="717"/>
      <c r="G53" s="717"/>
    </row>
    <row r="54" spans="1:7" x14ac:dyDescent="0.35">
      <c r="A54" s="717"/>
      <c r="B54" s="715"/>
      <c r="C54" s="446">
        <v>11</v>
      </c>
      <c r="D54" s="288" t="s">
        <v>594</v>
      </c>
      <c r="E54" s="726"/>
      <c r="F54" s="717"/>
      <c r="G54" s="717"/>
    </row>
    <row r="55" spans="1:7" x14ac:dyDescent="0.35">
      <c r="A55" s="717"/>
      <c r="B55" s="715"/>
      <c r="C55" s="446">
        <v>12</v>
      </c>
      <c r="D55" s="288" t="s">
        <v>595</v>
      </c>
      <c r="E55" s="726"/>
      <c r="F55" s="717"/>
      <c r="G55" s="717"/>
    </row>
    <row r="56" spans="1:7" x14ac:dyDescent="0.35">
      <c r="A56" s="717"/>
      <c r="B56" s="715"/>
      <c r="C56" s="446">
        <v>13</v>
      </c>
      <c r="D56" s="288" t="s">
        <v>596</v>
      </c>
      <c r="E56" s="726"/>
      <c r="F56" s="717"/>
      <c r="G56" s="717"/>
    </row>
    <row r="57" spans="1:7" x14ac:dyDescent="0.35">
      <c r="A57" s="717"/>
      <c r="B57" s="715"/>
      <c r="C57" s="446">
        <v>14</v>
      </c>
      <c r="D57" s="288" t="s">
        <v>597</v>
      </c>
      <c r="E57" s="726"/>
      <c r="F57" s="717"/>
      <c r="G57" s="717"/>
    </row>
    <row r="58" spans="1:7" x14ac:dyDescent="0.35">
      <c r="A58" s="717"/>
      <c r="B58" s="715"/>
      <c r="C58" s="446">
        <v>15</v>
      </c>
      <c r="D58" s="288" t="s">
        <v>601</v>
      </c>
      <c r="E58" s="726"/>
      <c r="F58" s="717"/>
      <c r="G58" s="717"/>
    </row>
    <row r="59" spans="1:7" x14ac:dyDescent="0.35">
      <c r="A59" s="717"/>
      <c r="B59" s="715"/>
      <c r="C59" s="446">
        <v>16</v>
      </c>
      <c r="D59" s="288" t="s">
        <v>599</v>
      </c>
      <c r="E59" s="726"/>
      <c r="F59" s="717"/>
      <c r="G59" s="717"/>
    </row>
    <row r="60" spans="1:7" x14ac:dyDescent="0.35">
      <c r="A60" s="717"/>
      <c r="B60" s="715"/>
      <c r="C60" s="446">
        <v>17</v>
      </c>
      <c r="D60" s="288" t="s">
        <v>614</v>
      </c>
      <c r="E60" s="726"/>
      <c r="F60" s="717"/>
      <c r="G60" s="717"/>
    </row>
    <row r="61" spans="1:7" x14ac:dyDescent="0.35">
      <c r="A61" s="717"/>
      <c r="B61" s="715"/>
      <c r="C61" s="446">
        <v>18</v>
      </c>
      <c r="D61" t="s">
        <v>615</v>
      </c>
      <c r="E61" s="726"/>
      <c r="F61" s="717"/>
      <c r="G61" s="717"/>
    </row>
    <row r="62" spans="1:7" x14ac:dyDescent="0.35">
      <c r="A62" s="717"/>
      <c r="B62" s="715"/>
      <c r="C62" s="446"/>
      <c r="D62" s="288"/>
      <c r="E62" s="726"/>
      <c r="F62" s="717"/>
      <c r="G62" s="717"/>
    </row>
    <row r="63" spans="1:7" x14ac:dyDescent="0.35">
      <c r="A63" s="721"/>
      <c r="B63" s="720"/>
      <c r="C63" s="446"/>
      <c r="D63" s="292"/>
      <c r="E63" s="727"/>
      <c r="F63" s="721"/>
      <c r="G63" s="721"/>
    </row>
    <row r="64" spans="1:7" x14ac:dyDescent="0.35">
      <c r="A64" s="716">
        <v>4</v>
      </c>
      <c r="B64" s="714" t="s">
        <v>421</v>
      </c>
      <c r="C64" s="345">
        <v>1</v>
      </c>
      <c r="D64" s="269" t="s">
        <v>238</v>
      </c>
      <c r="E64" s="728">
        <v>7</v>
      </c>
      <c r="F64" s="722">
        <f>E64/E73</f>
        <v>0.12280701754385964</v>
      </c>
      <c r="G64" s="716" t="s">
        <v>838</v>
      </c>
    </row>
    <row r="65" spans="1:7" x14ac:dyDescent="0.35">
      <c r="A65" s="717"/>
      <c r="B65" s="715"/>
      <c r="C65" s="346">
        <v>2</v>
      </c>
      <c r="D65" s="267" t="s">
        <v>239</v>
      </c>
      <c r="E65" s="729"/>
      <c r="F65" s="723"/>
      <c r="G65" s="717"/>
    </row>
    <row r="66" spans="1:7" x14ac:dyDescent="0.35">
      <c r="A66" s="717"/>
      <c r="B66" s="715"/>
      <c r="C66" s="346">
        <v>3</v>
      </c>
      <c r="D66" s="267" t="s">
        <v>240</v>
      </c>
      <c r="E66" s="729"/>
      <c r="F66" s="723"/>
      <c r="G66" s="717"/>
    </row>
    <row r="67" spans="1:7" x14ac:dyDescent="0.35">
      <c r="A67" s="717"/>
      <c r="B67" s="715"/>
      <c r="C67" s="346">
        <v>4</v>
      </c>
      <c r="D67" s="267" t="s">
        <v>241</v>
      </c>
      <c r="E67" s="729"/>
      <c r="F67" s="723"/>
      <c r="G67" s="717"/>
    </row>
    <row r="68" spans="1:7" x14ac:dyDescent="0.35">
      <c r="A68" s="717"/>
      <c r="B68" s="715"/>
      <c r="C68" s="346">
        <v>5</v>
      </c>
      <c r="D68" s="267" t="s">
        <v>242</v>
      </c>
      <c r="E68" s="729"/>
      <c r="F68" s="723"/>
      <c r="G68" s="717"/>
    </row>
    <row r="69" spans="1:7" x14ac:dyDescent="0.35">
      <c r="A69" s="717"/>
      <c r="B69" s="715"/>
      <c r="C69" s="346">
        <v>6</v>
      </c>
      <c r="D69" s="267" t="s">
        <v>243</v>
      </c>
      <c r="E69" s="729"/>
      <c r="F69" s="723"/>
      <c r="G69" s="717"/>
    </row>
    <row r="70" spans="1:7" x14ac:dyDescent="0.35">
      <c r="A70" s="717"/>
      <c r="B70" s="715"/>
      <c r="C70" s="346"/>
      <c r="D70" s="267" t="s">
        <v>244</v>
      </c>
      <c r="E70" s="729"/>
      <c r="F70" s="723"/>
      <c r="G70" s="717"/>
    </row>
    <row r="71" spans="1:7" x14ac:dyDescent="0.35">
      <c r="A71" s="717"/>
      <c r="B71" s="715"/>
      <c r="C71" s="346"/>
      <c r="D71" s="267" t="s">
        <v>245</v>
      </c>
      <c r="E71" s="729"/>
      <c r="F71" s="723"/>
      <c r="G71" s="717"/>
    </row>
    <row r="72" spans="1:7" x14ac:dyDescent="0.35">
      <c r="A72" s="721"/>
      <c r="B72" s="720"/>
      <c r="C72" s="347">
        <v>7</v>
      </c>
      <c r="D72" s="266" t="s">
        <v>246</v>
      </c>
      <c r="E72" s="730"/>
      <c r="F72" s="724"/>
      <c r="G72" s="721"/>
    </row>
    <row r="73" spans="1:7" x14ac:dyDescent="0.35">
      <c r="A73" s="710" t="s">
        <v>424</v>
      </c>
      <c r="B73" s="711"/>
      <c r="C73" s="711"/>
      <c r="D73" s="711"/>
      <c r="E73" s="6">
        <f>SUM(E8:E72)</f>
        <v>57</v>
      </c>
      <c r="F73" s="344">
        <f>SUM(F8:F72)</f>
        <v>1</v>
      </c>
      <c r="G73" s="6">
        <v>24</v>
      </c>
    </row>
  </sheetData>
  <mergeCells count="23">
    <mergeCell ref="G36:G43"/>
    <mergeCell ref="G44:G63"/>
    <mergeCell ref="G64:G72"/>
    <mergeCell ref="B64:B72"/>
    <mergeCell ref="A64:A72"/>
    <mergeCell ref="E44:E63"/>
    <mergeCell ref="E64:E72"/>
    <mergeCell ref="A73:D73"/>
    <mergeCell ref="A1:G1"/>
    <mergeCell ref="A2:G2"/>
    <mergeCell ref="B8:B35"/>
    <mergeCell ref="A8:A35"/>
    <mergeCell ref="B36:B43"/>
    <mergeCell ref="A36:A43"/>
    <mergeCell ref="B44:B63"/>
    <mergeCell ref="A44:A63"/>
    <mergeCell ref="F8:F35"/>
    <mergeCell ref="F36:F43"/>
    <mergeCell ref="F44:F63"/>
    <mergeCell ref="F64:F72"/>
    <mergeCell ref="G8:G35"/>
    <mergeCell ref="E8:E35"/>
    <mergeCell ref="E36:E43"/>
  </mergeCells>
  <pageMargins left="0.51181102362204722" right="0.31496062992125984" top="0.55118110236220474" bottom="0.55118110236220474" header="0.31496062992125984" footer="0.31496062992125984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="85" zoomScaleNormal="85" workbookViewId="0">
      <selection activeCell="B3" sqref="B3:C3"/>
    </sheetView>
  </sheetViews>
  <sheetFormatPr defaultRowHeight="14.5" x14ac:dyDescent="0.35"/>
  <cols>
    <col min="1" max="1" width="12.26953125" customWidth="1"/>
    <col min="2" max="2" width="31.81640625" customWidth="1"/>
    <col min="3" max="3" width="53.453125" customWidth="1"/>
    <col min="4" max="4" width="42.26953125" customWidth="1"/>
  </cols>
  <sheetData>
    <row r="1" spans="1:6" ht="28.5" x14ac:dyDescent="0.35">
      <c r="A1" s="701" t="s">
        <v>415</v>
      </c>
      <c r="B1" s="701"/>
      <c r="C1" s="701"/>
      <c r="D1" s="701"/>
    </row>
    <row r="2" spans="1:6" ht="27" x14ac:dyDescent="0.6">
      <c r="A2" s="653" t="s">
        <v>894</v>
      </c>
      <c r="B2" s="653"/>
      <c r="C2" s="653"/>
      <c r="D2" s="653"/>
    </row>
    <row r="3" spans="1:6" ht="27" x14ac:dyDescent="0.6">
      <c r="A3" s="241" t="s">
        <v>277</v>
      </c>
      <c r="B3" s="848" t="s">
        <v>898</v>
      </c>
      <c r="C3" s="607"/>
      <c r="D3" s="607"/>
      <c r="E3" s="607"/>
      <c r="F3" s="607"/>
    </row>
    <row r="4" spans="1:6" ht="18.5" x14ac:dyDescent="0.45">
      <c r="A4" s="241" t="s">
        <v>278</v>
      </c>
      <c r="B4" s="242" t="s">
        <v>1351</v>
      </c>
      <c r="C4" s="239"/>
    </row>
    <row r="6" spans="1:6" ht="26" x14ac:dyDescent="0.35">
      <c r="A6" s="578" t="s">
        <v>95</v>
      </c>
      <c r="B6" s="578" t="s">
        <v>99</v>
      </c>
      <c r="C6" s="578" t="s">
        <v>103</v>
      </c>
      <c r="D6" s="578" t="s">
        <v>400</v>
      </c>
    </row>
    <row r="7" spans="1:6" ht="39" x14ac:dyDescent="0.35">
      <c r="A7" s="733" t="s">
        <v>96</v>
      </c>
      <c r="B7" s="579" t="str">
        <f>AKPD!J6</f>
        <v>Kesadaran untuk beriman dan bertakwa pada Tuhan YME</v>
      </c>
      <c r="C7" s="580" t="str">
        <f>AKPD!L6</f>
        <v>Peserta didik/konseli  mampu memahami pentingnya iman dan taqwa pada Tuhan YME serta dapat hidup rukun, damai dan saling menghormati antar umat beragama</v>
      </c>
      <c r="D7" s="581" t="str">
        <f>AKPD!K6</f>
        <v>Implementasi Iman dan Taqwa dalam kehidupan modern</v>
      </c>
    </row>
    <row r="8" spans="1:6" ht="39" x14ac:dyDescent="0.35">
      <c r="A8" s="734"/>
      <c r="B8" s="579" t="str">
        <f>AKPD!J7</f>
        <v>Kebiasaan bersikap jujur</v>
      </c>
      <c r="C8" s="580" t="str">
        <f>AKPD!L7</f>
        <v>Peserta didik/konseli  dapat menjadi individu yang memiliki integritas diri serta dapat memancarkan kepercayaan diri dan sikap yang tidak mementingkan diri sendiri</v>
      </c>
      <c r="D8" s="581" t="str">
        <f>AKPD!K7</f>
        <v>Kejujuran dan Integritas</v>
      </c>
    </row>
    <row r="9" spans="1:6" ht="26" x14ac:dyDescent="0.35">
      <c r="A9" s="734"/>
      <c r="B9" s="579" t="str">
        <f>AKPD!J8</f>
        <v>Kemampuan memiliki kebiasaan jujur dan tidak mencontek saat tes</v>
      </c>
      <c r="C9" s="580" t="str">
        <f>AKPD!L8</f>
        <v>Peserta didik/konseli  dapat menjadi individu yang memiliki  sikap jujur  dan tidak mencontek</v>
      </c>
      <c r="D9" s="581" t="str">
        <f>AKPD!K8</f>
        <v>Kebiasaan mencontek dan akibatnya</v>
      </c>
    </row>
    <row r="10" spans="1:6" ht="26" x14ac:dyDescent="0.35">
      <c r="A10" s="734"/>
      <c r="B10" s="579" t="str">
        <f>AKPD!J9</f>
        <v>Kemampuan mengelola emosi dengan baik</v>
      </c>
      <c r="C10" s="580" t="str">
        <f>AKPD!L9</f>
        <v>Peserta didik/konseli  dapat menjadi individu yang mampu mengendalikan emosi</v>
      </c>
      <c r="D10" s="581" t="str">
        <f>AKPD!K9</f>
        <v>Mengelola emosi dengan baik</v>
      </c>
    </row>
    <row r="11" spans="1:6" ht="39" x14ac:dyDescent="0.35">
      <c r="A11" s="734"/>
      <c r="B11" s="579" t="str">
        <f>AKPD!J10</f>
        <v>Komunikasi yang jujur dan tetap menjaga perasaan</v>
      </c>
      <c r="C11" s="580" t="str">
        <f>AKPD!L10</f>
        <v>Peserta didik/konseli  mampu membedakan perilaku agresif dan asertif, menerapkan prilaku asertif dengan teman-temannya serta mengembangkan sikap asertif untuk menunjang prestasi</v>
      </c>
      <c r="D11" s="581" t="str">
        <f>AKPD!K10</f>
        <v>Sikap dan Perilaku Asertif</v>
      </c>
    </row>
    <row r="12" spans="1:6" ht="39" x14ac:dyDescent="0.35">
      <c r="A12" s="734"/>
      <c r="B12" s="579" t="str">
        <f>AKPD!J11</f>
        <v>Melakukan pengenalan/pemahaman diri</v>
      </c>
      <c r="C12" s="580" t="str">
        <f>AKPD!L11</f>
        <v>Peserta didik/konseli  dapat memahami dan menemukan unsur-unsur konsep diri serta memahami dan menerima kelebihan dan kekurangan secara wajar dan penuh rasa syukur</v>
      </c>
      <c r="D12" s="581" t="str">
        <f>AKPD!K11</f>
        <v>Konsep diri remaja</v>
      </c>
    </row>
    <row r="13" spans="1:6" ht="26" x14ac:dyDescent="0.35">
      <c r="A13" s="734"/>
      <c r="B13" s="579" t="str">
        <f>AKPD!J12</f>
        <v>Memahami potensi diri</v>
      </c>
      <c r="C13" s="580" t="str">
        <f>AKPD!L12</f>
        <v>Peserta didik/konseli  dapat mengenal dan menggali potensi diri serta berusaha mengoptimalkannya untuk meraih sukses masa depan</v>
      </c>
      <c r="D13" s="581" t="str">
        <f>AKPD!K12</f>
        <v>Potensi diri remaja</v>
      </c>
    </row>
    <row r="14" spans="1:6" ht="39" x14ac:dyDescent="0.35">
      <c r="A14" s="734"/>
      <c r="B14" s="579" t="str">
        <f>AKPD!J13</f>
        <v>Masa perkembangan remaja dan permasalahannya</v>
      </c>
      <c r="C14" s="580" t="str">
        <f>AKPD!L13</f>
        <v>Peserta didik/konseli  mampu mengenal ciri-ciri perkembangan remaja, dapat memahami tugas perkembangan, mengatasi masalah yang dihadapi dalam perkembangan</v>
      </c>
      <c r="D14" s="581" t="str">
        <f>AKPD!K13</f>
        <v>Psikologi remaja dan permasalahannya</v>
      </c>
    </row>
    <row r="15" spans="1:6" ht="39" x14ac:dyDescent="0.35">
      <c r="A15" s="734"/>
      <c r="B15" s="579" t="str">
        <f>AKPD!J14</f>
        <v>Mengenal kepribadian yang dimiliki manusia</v>
      </c>
      <c r="C15" s="580" t="str">
        <f>AKPD!L14</f>
        <v>Peserta didik/konseli  mampu mengenal tipe-tipe kepribadian manusia, mengenal kepribadian yang dimiliki serta dapat tumbuh menjadi pribadi yang matang</v>
      </c>
      <c r="D15" s="581" t="str">
        <f>AKPD!K14</f>
        <v>Kepribadian Manusia</v>
      </c>
    </row>
    <row r="16" spans="1:6" ht="39" x14ac:dyDescent="0.35">
      <c r="A16" s="734"/>
      <c r="B16" s="579" t="str">
        <f>AKPD!J15</f>
        <v xml:space="preserve">Memiliki kepercayaan diri </v>
      </c>
      <c r="C16" s="580" t="str">
        <f>AKPD!L15</f>
        <v>Peserta didik/konseli  dapat memahami ciri-ciri pribadi yang memiliki rasa percaya diri serta dapat meningkatkan percaya diri dengan baik untuk mencapai tujuan hidupnya</v>
      </c>
      <c r="D16" s="581" t="str">
        <f>AKPD!K15</f>
        <v>Membangun Rasa Percaya Diri</v>
      </c>
    </row>
    <row r="17" spans="1:4" ht="39" x14ac:dyDescent="0.35">
      <c r="A17" s="734"/>
      <c r="B17" s="579" t="str">
        <f>AKPD!J16</f>
        <v>Kemampuan menjaga kesehatan dengan baik</v>
      </c>
      <c r="C17" s="580" t="str">
        <f>AKPD!L16</f>
        <v>Peserta didik/konseli  mampu memahami pentingnya polah hidup bersih dan sehat serta dapat melakukan kebiasaan hidup bersih dan sehat sehari-hari yang dapat mempengaruhi kesehatan</v>
      </c>
      <c r="D17" s="581" t="str">
        <f>AKPD!K16</f>
        <v>Pola Hidup Bersih dan Sehat</v>
      </c>
    </row>
    <row r="18" spans="1:4" ht="39" x14ac:dyDescent="0.35">
      <c r="A18" s="734"/>
      <c r="B18" s="579" t="str">
        <f>AKPD!J17</f>
        <v>Memiliki ciri-ciri/sifat pribadi yang berkarakter</v>
      </c>
      <c r="C18" s="580" t="str">
        <f>AKPD!L17</f>
        <v>Peserta didik/konseli  mampu memiliki perasaan positif untuk membangun pribadi yang berkarakter yang akan berkontribusi pada peningkatan mutu karakter bangsa</v>
      </c>
      <c r="D18" s="581" t="str">
        <f>AKPD!K17</f>
        <v>Menjadi pribadi yang berkarakter</v>
      </c>
    </row>
    <row r="19" spans="1:4" ht="26" x14ac:dyDescent="0.35">
      <c r="A19" s="734"/>
      <c r="B19" s="579" t="str">
        <f>AKPD!J18</f>
        <v>Memiliki rasa tanggung jawab</v>
      </c>
      <c r="C19" s="580" t="str">
        <f>AKPD!L18</f>
        <v>Peserta didik/konseli mampu memiliki rasa tanggung jawab pada diri sendiri dan orang lain</v>
      </c>
      <c r="D19" s="581" t="str">
        <f>AKPD!K18</f>
        <v>Rasa tanggung jawab</v>
      </c>
    </row>
    <row r="20" spans="1:4" ht="26" x14ac:dyDescent="0.35">
      <c r="A20" s="734"/>
      <c r="B20" s="579" t="str">
        <f>AKPD!J19</f>
        <v xml:space="preserve">Mengatur jadwal kegiatan sehari-hari </v>
      </c>
      <c r="C20" s="580" t="str">
        <f>AKPD!L19</f>
        <v>Peserta didik/konseli mampu mengatur jadwal kegiatan sehari-hari dengan baik</v>
      </c>
      <c r="D20" s="581" t="str">
        <f>AKPD!K19</f>
        <v>Mengatur  jadwal kegiatan sehari-hari</v>
      </c>
    </row>
    <row r="21" spans="1:4" x14ac:dyDescent="0.35">
      <c r="A21" s="734"/>
      <c r="B21" s="579" t="str">
        <f>AKPD!J20</f>
        <v>Memiliki keluarga yang harmonis</v>
      </c>
      <c r="C21" s="580" t="str">
        <f>AKPD!L20</f>
        <v xml:space="preserve">Peserta didik/konseli memiliki keluarga yang harmonis </v>
      </c>
      <c r="D21" s="581" t="str">
        <f>AKPD!K20</f>
        <v>Keluarga yang harmonis</v>
      </c>
    </row>
    <row r="22" spans="1:4" ht="26" x14ac:dyDescent="0.35">
      <c r="A22" s="734"/>
      <c r="B22" s="579" t="str">
        <f>AKPD!J21</f>
        <v>Merasa nyaman,aman tinggal di rumah sendiri</v>
      </c>
      <c r="C22" s="580" t="str">
        <f>AKPD!L21</f>
        <v>Peserta didik/konseli merasa nyaman,aman tinggal di rumah sendiri</v>
      </c>
      <c r="D22" s="581" t="str">
        <f>AKPD!K21</f>
        <v>Rumahku surgaku</v>
      </c>
    </row>
    <row r="23" spans="1:4" ht="26" x14ac:dyDescent="0.35">
      <c r="A23" s="734"/>
      <c r="B23" s="579" t="str">
        <f>AKPD!J22</f>
        <v>Mampu menyelesaikan masalah dengan kekeluargaan</v>
      </c>
      <c r="C23" s="580" t="str">
        <f>AKPD!L22</f>
        <v>Peserta didik/konseli dapat menyelesaikan masalah dengan kekeluargaan</v>
      </c>
      <c r="D23" s="581" t="str">
        <f>AKPD!K22</f>
        <v>Mengatasi masalah dengan anggota keluarga</v>
      </c>
    </row>
    <row r="24" spans="1:4" x14ac:dyDescent="0.35">
      <c r="A24" s="734"/>
      <c r="B24" s="579" t="str">
        <f>AKPD!J23</f>
        <v>Menjadi pribadi yang mandiri</v>
      </c>
      <c r="C24" s="580" t="str">
        <f>AKPD!L23</f>
        <v>Peserta didik/konseli mampu menjadi pribadi yang mandiri</v>
      </c>
      <c r="D24" s="581" t="str">
        <f>AKPD!K23</f>
        <v>Menjadi pribadi mandiri</v>
      </c>
    </row>
    <row r="25" spans="1:4" x14ac:dyDescent="0.35">
      <c r="A25" s="734"/>
      <c r="B25" s="579" t="str">
        <f>AKPD!J24</f>
        <v>Mampu menyelesaikan konflik pribadi</v>
      </c>
      <c r="C25" s="580" t="str">
        <f>AKPD!L24</f>
        <v>Peserta didik/konseli mampu menyelesaikan konflik pribadi</v>
      </c>
      <c r="D25" s="581" t="str">
        <f>AKPD!K24</f>
        <v>Kiat mengatasi konflik pribadi</v>
      </c>
    </row>
    <row r="26" spans="1:4" ht="26" x14ac:dyDescent="0.35">
      <c r="A26" s="735"/>
      <c r="B26" s="579" t="str">
        <f>AKPD!J25</f>
        <v>Memiliki pengetahuan tentang norma berkeluarga</v>
      </c>
      <c r="C26" s="580" t="str">
        <f>AKPD!L25</f>
        <v>Peserta didik/konseli memiliki pengetahuan tentang norma berkeluarga</v>
      </c>
      <c r="D26" s="581" t="str">
        <f>AKPD!K25</f>
        <v>Norma keluarga</v>
      </c>
    </row>
    <row r="27" spans="1:4" ht="26" x14ac:dyDescent="0.35">
      <c r="A27" s="733" t="s">
        <v>97</v>
      </c>
      <c r="B27" s="579" t="str">
        <f>AKPD!J26</f>
        <v>Mengenal lingkungan sekolah baru</v>
      </c>
      <c r="C27" s="580" t="str">
        <f>AKPD!L26</f>
        <v>Peserta didik/konseli  dapat mengenal aspek-aspek penyesuaian diri serta dapat menerapkan sikap dan kebiasaan dengan lingkungannya</v>
      </c>
      <c r="D27" s="581" t="str">
        <f>AKPD!K26</f>
        <v>Penyesuaian Diri Remaja di Sekolah Baru</v>
      </c>
    </row>
    <row r="28" spans="1:4" ht="39" x14ac:dyDescent="0.35">
      <c r="A28" s="734"/>
      <c r="B28" s="579" t="str">
        <f>AKPD!J27</f>
        <v>Memiliki pemahaman tentang kenakalan remaja</v>
      </c>
      <c r="C28" s="580" t="str">
        <f>AKPD!L27</f>
        <v>Peserta didik/konseli  dapat mengetahui bentuk atau jenis kenakalan remaja, dampak terhadap pribadi dan lingkungan serta berusaha untuk menghindarinya</v>
      </c>
      <c r="D28" s="581" t="str">
        <f>AKPD!K27</f>
        <v>Kenakalan Remaja dan Cara Menghindarinya</v>
      </c>
    </row>
    <row r="29" spans="1:4" ht="39" x14ac:dyDescent="0.35">
      <c r="A29" s="734"/>
      <c r="B29" s="579" t="str">
        <f>AKPD!J28</f>
        <v>Memiliki pemahaman tentang bahaya rokok</v>
      </c>
      <c r="C29" s="580" t="str">
        <f>AKPD!L28</f>
        <v>Peserta didik/konseli  memiliki pemahaman tentang bahaya dan dampak rokok bagi kesehatan tubuh dan lingkungan serta cara untuk menolak ajakan untuk merokok dalam bentuk apapun</v>
      </c>
      <c r="D29" s="581" t="str">
        <f>AKPD!K28</f>
        <v>Bahaya rokok dan dampaknya</v>
      </c>
    </row>
    <row r="30" spans="1:4" ht="39" x14ac:dyDescent="0.35">
      <c r="A30" s="734"/>
      <c r="B30" s="579" t="str">
        <f>AKPD!J29</f>
        <v>Memiliki perilaku sosial yang bertanggung jawab</v>
      </c>
      <c r="C30" s="580" t="str">
        <f>AKPD!L29</f>
        <v>Peserta didik/konseli  mampu memahami pentingnya berprilaku sosial yang baik, serta memiliki sikap untuk hidup bersosial yang bertanggung jawab dalam sebuah masyarakat</v>
      </c>
      <c r="D30" s="581" t="str">
        <f>AKPD!K29</f>
        <v>Prilaku sosial yang bertanggung jawab</v>
      </c>
    </row>
    <row r="31" spans="1:4" ht="39" x14ac:dyDescent="0.35">
      <c r="A31" s="734"/>
      <c r="B31" s="579" t="str">
        <f>AKPD!J30</f>
        <v>Memahami tentang bullying</v>
      </c>
      <c r="C31" s="580" t="str">
        <f>AKPD!L30</f>
        <v>Peserta didik/konseli  mampu memahami tentang bullying, bahaya prilaku bullying, sebab dan dampak bullying, serta berani cara melawan tindakan bullying</v>
      </c>
      <c r="D31" s="581" t="str">
        <f>AKPD!K30</f>
        <v>Stop Bullying !</v>
      </c>
    </row>
    <row r="32" spans="1:4" ht="39" x14ac:dyDescent="0.35">
      <c r="A32" s="734"/>
      <c r="B32" s="579" t="str">
        <f>AKPD!J31</f>
        <v>Memiliki etika bergaul dengan teman sebaya</v>
      </c>
      <c r="C32" s="580" t="str">
        <f>AKPD!L31</f>
        <v>Peserta didik/konseli  mampu memahami norma-norma dalam masyarakat serta dapat bersosialisasidan bergaul dengan teman sebaya sesuai dengan etika yang baik</v>
      </c>
      <c r="D32" s="581" t="str">
        <f>AKPD!K31</f>
        <v>Etika pergaulan dengan teman sebaya</v>
      </c>
    </row>
    <row r="33" spans="1:4" ht="26" x14ac:dyDescent="0.35">
      <c r="A33" s="734"/>
      <c r="B33" s="579" t="str">
        <f>AKPD!J32</f>
        <v>Memiliki sikap sopan santun pada orang lain</v>
      </c>
      <c r="C33" s="580" t="str">
        <f>AKPD!L32</f>
        <v>Peserta didik/konseli  mampu memahami nilai-nilai dan cara bertingkah laku sopan santun dalam kehidupan di luar kelompok teman sebaya</v>
      </c>
      <c r="D33" s="581" t="str">
        <f>AKPD!K32</f>
        <v>Sikap sopan santun dalam kehidupan</v>
      </c>
    </row>
    <row r="34" spans="1:4" ht="26" x14ac:dyDescent="0.35">
      <c r="A34" s="734"/>
      <c r="B34" s="579" t="str">
        <f>AKPD!J33</f>
        <v>Memiliki pemahaman tentang dampak dari media sosial</v>
      </c>
      <c r="C34" s="580" t="str">
        <f>AKPD!L33</f>
        <v>Peserta didik/konseli dapat memahami dampak positif dan negatif bermain handphone atau media sosial</v>
      </c>
      <c r="D34" s="581" t="str">
        <f>AKPD!K33</f>
        <v>Dampak handphone (medsos)</v>
      </c>
    </row>
    <row r="35" spans="1:4" ht="26" x14ac:dyDescent="0.35">
      <c r="A35" s="734"/>
      <c r="B35" s="579" t="str">
        <f>AKPD!J34</f>
        <v>Kesadaran sebagai makhluk sosial yang harus berinteraksi</v>
      </c>
      <c r="C35" s="580" t="str">
        <f>AKPD!L34</f>
        <v>Peserta didik/konseli memiliki Kesadaran sebagai makhluk sosial yang harus berinteraksi</v>
      </c>
      <c r="D35" s="581" t="str">
        <f>AKPD!K34</f>
        <v>Interaksi sebagai makhluk sosial</v>
      </c>
    </row>
    <row r="36" spans="1:4" x14ac:dyDescent="0.35">
      <c r="A36" s="734"/>
      <c r="B36" s="579" t="str">
        <f>AKPD!J35</f>
        <v>Kemudahan mencari dan disenangi teman</v>
      </c>
      <c r="C36" s="580" t="str">
        <f>AKPD!L35</f>
        <v>Peserta didik/konseli mudah mencari dan disenangi teman</v>
      </c>
      <c r="D36" s="581" t="str">
        <f>AKPD!K35</f>
        <v>Kiat mencari teman</v>
      </c>
    </row>
    <row r="37" spans="1:4" ht="26" x14ac:dyDescent="0.35">
      <c r="A37" s="735"/>
      <c r="B37" s="579" t="str">
        <f>AKPD!J36</f>
        <v>Memiliki pemahaman tentang hubungan komunikasi dengan lawan jenis</v>
      </c>
      <c r="C37" s="580" t="str">
        <f>AKPD!L36</f>
        <v>Peserta didik/konseli memiliki pemahaman tentang norma hubungan komunikasi dengan lawan jenis</v>
      </c>
      <c r="D37" s="581" t="str">
        <f>AKPD!K36</f>
        <v>Hubungan komunikasi dengan lawan jenis</v>
      </c>
    </row>
    <row r="38" spans="1:4" ht="39" x14ac:dyDescent="0.35">
      <c r="A38" s="733" t="s">
        <v>100</v>
      </c>
      <c r="B38" s="579" t="str">
        <f>AKPD!J37</f>
        <v>Memahami belajar yang benar di SMA/MA</v>
      </c>
      <c r="C38" s="580" t="str">
        <f>AKPD!L37</f>
        <v xml:space="preserve">Peserta didik/konseli  dapat mengenal sikap dalam belajar serta menerapkan sikap dan kebiasaan dalam belajar yang baik di SMA-MA hingga mencapai prestasi yang lebih luas </v>
      </c>
      <c r="D38" s="581" t="str">
        <f>AKPD!K37</f>
        <v>Kiat sukses belajar di SMA-MA</v>
      </c>
    </row>
    <row r="39" spans="1:4" ht="26" x14ac:dyDescent="0.35">
      <c r="A39" s="734"/>
      <c r="B39" s="579" t="str">
        <f>AKPD!J38</f>
        <v>Memiliki motivasi untuk berprestasi</v>
      </c>
      <c r="C39" s="580" t="str">
        <f>AKPD!L38</f>
        <v>Peserta didik/konseli  mampu memahami pengertian motivasi berprestasi, mengetahui dan menerapkan cara untuk meningkatkan motivasi berprestasi</v>
      </c>
      <c r="D39" s="581" t="str">
        <f>AKPD!K38</f>
        <v>Motivasi berprestasi</v>
      </c>
    </row>
    <row r="40" spans="1:4" ht="26" x14ac:dyDescent="0.35">
      <c r="A40" s="734"/>
      <c r="B40" s="579" t="str">
        <f>AKPD!J39</f>
        <v>Menemukan cara belajar yang sesuai dengan gaya belajar</v>
      </c>
      <c r="C40" s="580" t="str">
        <f>AKPD!L39</f>
        <v>Peserta didik/konseli  dapat memahami dan mengetahui tentang gaya belajar serta strategi belajarnya untuk masing-masing gaya belajar tersebut</v>
      </c>
      <c r="D40" s="581" t="str">
        <f>AKPD!K39</f>
        <v>Strategi belajar sesuai dengan gaya belajar</v>
      </c>
    </row>
    <row r="41" spans="1:4" x14ac:dyDescent="0.35">
      <c r="A41" s="734"/>
      <c r="B41" s="579" t="str">
        <f>AKPD!J40</f>
        <v>Kepedulian orang tua pada kegiatan belajar</v>
      </c>
      <c r="C41" s="580" t="str">
        <f>AKPD!L40</f>
        <v>Peserta didik/konseli  selalu mendapat perhatian orang tua dalam belajarnya</v>
      </c>
      <c r="D41" s="581" t="str">
        <f>AKPD!K40</f>
        <v>Kepedulian orang tua terhadap belajar anak</v>
      </c>
    </row>
    <row r="42" spans="1:4" ht="26" x14ac:dyDescent="0.35">
      <c r="A42" s="734"/>
      <c r="B42" s="579" t="str">
        <f>AKPD!J41</f>
        <v>Melaksanakan Tugas Sekolah / PR tepat waktu</v>
      </c>
      <c r="C42" s="580" t="str">
        <f>AKPD!L41</f>
        <v>Peserta didik/konseli  memiliki kedisiplinan dalam belajar</v>
      </c>
      <c r="D42" s="581" t="str">
        <f>AKPD!K41</f>
        <v>Disiplin Mengerjakan Tugas</v>
      </c>
    </row>
    <row r="43" spans="1:4" x14ac:dyDescent="0.35">
      <c r="A43" s="734"/>
      <c r="B43" s="579" t="str">
        <f>AKPD!J42</f>
        <v>Mudah memahami pelajaran</v>
      </c>
      <c r="C43" s="580" t="str">
        <f>AKPD!L42</f>
        <v>Peserta didik/konseli  dapat memahami teknik memahami pelajaran</v>
      </c>
      <c r="D43" s="581" t="str">
        <f>AKPD!K42</f>
        <v>Tips memahami pelajaran</v>
      </c>
    </row>
    <row r="44" spans="1:4" ht="26" x14ac:dyDescent="0.35">
      <c r="A44" s="734"/>
      <c r="B44" s="579" t="str">
        <f>AKPD!J43</f>
        <v>Mampu memanfaatkan sumber belajar</v>
      </c>
      <c r="C44" s="580" t="str">
        <f>AKPD!L43</f>
        <v>Peserta didik/konseli  dapat memanfaatkan sumber belajar dalam kegiatan belajarnya</v>
      </c>
      <c r="D44" s="581" t="str">
        <f>AKPD!K43</f>
        <v>Manfaat sumber belajar</v>
      </c>
    </row>
    <row r="45" spans="1:4" x14ac:dyDescent="0.35">
      <c r="A45" s="734"/>
      <c r="B45" s="579" t="str">
        <f>AKPD!J44</f>
        <v>Kesadaran belajar sesuai jadwal</v>
      </c>
      <c r="C45" s="580" t="str">
        <f>AKPD!L44</f>
        <v>Peserta didik/konseli  dapat mengatur waktu belajarnya</v>
      </c>
      <c r="D45" s="581" t="str">
        <f>AKPD!K44</f>
        <v>Belajar sesuai jadwal</v>
      </c>
    </row>
    <row r="46" spans="1:4" x14ac:dyDescent="0.35">
      <c r="A46" s="734"/>
      <c r="B46" s="579" t="str">
        <f>AKPD!J45</f>
        <v>Memahami struktru kurikulum sekolah</v>
      </c>
      <c r="C46" s="580" t="str">
        <f>AKPD!L45</f>
        <v>Peserta didik/konseli  dapat memahami tentang struktur kurikulum sekolah</v>
      </c>
      <c r="D46" s="581" t="str">
        <f>AKPD!K45</f>
        <v>Srtuktur  kurikulum sekolah</v>
      </c>
    </row>
    <row r="47" spans="1:4" x14ac:dyDescent="0.35">
      <c r="A47" s="734"/>
      <c r="B47" s="579" t="str">
        <f>AKPD!J46</f>
        <v>Memiliki semangat belajar</v>
      </c>
      <c r="C47" s="580" t="str">
        <f>AKPD!L46</f>
        <v>Peserta didik/konseli  memiliki motivasi dalam belajar</v>
      </c>
      <c r="D47" s="581" t="str">
        <f>AKPD!K46</f>
        <v>Motivasi belajar</v>
      </c>
    </row>
    <row r="48" spans="1:4" x14ac:dyDescent="0.35">
      <c r="A48" s="734"/>
      <c r="B48" s="579" t="str">
        <f>AKPD!J47</f>
        <v>Membentuk belajar kelompok</v>
      </c>
      <c r="C48" s="580" t="str">
        <f>AKPD!L47</f>
        <v>Peserta didik/konseli  dapat belajar kelompok dengan temannya</v>
      </c>
      <c r="D48" s="581" t="str">
        <f>AKPD!K47</f>
        <v>Belajar kelompok yang efektif</v>
      </c>
    </row>
    <row r="49" spans="1:4" ht="26" x14ac:dyDescent="0.35">
      <c r="A49" s="734"/>
      <c r="B49" s="579" t="str">
        <f>AKPD!J48</f>
        <v>Mengetahui cara memilih lembaga bimbil yang baik</v>
      </c>
      <c r="C49" s="580" t="str">
        <f>AKPD!L48</f>
        <v>Peserta didik/konseli  dapat memilih  lembaga bimbingan belajar yang tepat</v>
      </c>
      <c r="D49" s="581" t="str">
        <f>AKPD!K48</f>
        <v>Memilih lembaga bimbel yang tepat</v>
      </c>
    </row>
    <row r="50" spans="1:4" ht="26" x14ac:dyDescent="0.35">
      <c r="A50" s="734"/>
      <c r="B50" s="579" t="str">
        <f>AKPD!J49</f>
        <v>Pemanfaatan perkembangan teknologi informasi</v>
      </c>
      <c r="C50" s="580" t="str">
        <f>AKPD!L49</f>
        <v>Peserta didik/konseli  dapat memanfaatkan teknologi informasi  untuk belajar</v>
      </c>
      <c r="D50" s="581" t="str">
        <f>AKPD!K49</f>
        <v>Memanfaatkan IT untuk meraih prestasi</v>
      </c>
    </row>
    <row r="51" spans="1:4" x14ac:dyDescent="0.35">
      <c r="A51" s="731" t="s">
        <v>101</v>
      </c>
      <c r="B51" s="579" t="str">
        <f>AKPD!J50</f>
        <v>Memperoleh informasi bantuan/beasiswa</v>
      </c>
      <c r="C51" s="580" t="str">
        <f>AKPD!L50</f>
        <v>Peserta didik/konseli  dapat memanfaatkan peluang beasiswa yang ada</v>
      </c>
      <c r="D51" s="581" t="str">
        <f>AKPD!K50</f>
        <v>Strategi memperoleh Beasiswa</v>
      </c>
    </row>
    <row r="52" spans="1:4" x14ac:dyDescent="0.35">
      <c r="A52" s="731"/>
      <c r="B52" s="579" t="str">
        <f>AKPD!J51</f>
        <v>Memperoleh penghasilan untuk biaya hidup</v>
      </c>
      <c r="C52" s="580" t="str">
        <f>AKPD!L51</f>
        <v>Peserta didik/ konseli mampu mengatur kegiatan antara belajar sambil bekerja</v>
      </c>
      <c r="D52" s="581" t="str">
        <f>AKPD!K51</f>
        <v>Kiat belajar sambil bekerja</v>
      </c>
    </row>
    <row r="53" spans="1:4" ht="26" x14ac:dyDescent="0.35">
      <c r="A53" s="731"/>
      <c r="B53" s="579" t="str">
        <f>AKPD!J52</f>
        <v>Memiliki kemampuan untuk memilih kegiatan ekstra kurikuler</v>
      </c>
      <c r="C53" s="580" t="str">
        <f>AKPD!L52</f>
        <v>Peserta didik/konseli  mampu memilih kegiatan ekstra kurikuler yang sesuai dengan bakat, minat dan kemampuannya</v>
      </c>
      <c r="D53" s="581" t="str">
        <f>AKPD!K52</f>
        <v>Cara memilih Ekskul</v>
      </c>
    </row>
    <row r="54" spans="1:4" ht="26" x14ac:dyDescent="0.35">
      <c r="A54" s="731"/>
      <c r="B54" s="579" t="str">
        <f>AKPD!J53</f>
        <v>Memiliki kemantapan  pada pilihan peminatan yang diambil</v>
      </c>
      <c r="C54" s="580" t="str">
        <f>AKPD!L53</f>
        <v>Peserta didik/konseli  mantap pada pilihan peminatan yang telah diambil</v>
      </c>
      <c r="D54" s="581" t="str">
        <f>AKPD!K53</f>
        <v>Mantap pada pilihan peminatan</v>
      </c>
    </row>
    <row r="55" spans="1:4" ht="26" x14ac:dyDescent="0.35">
      <c r="A55" s="731"/>
      <c r="B55" s="579" t="str">
        <f>AKPD!J54</f>
        <v>Memahami hubungan hobi, bakat, minat, kemampuan dan karir</v>
      </c>
      <c r="C55" s="580" t="str">
        <f>AKPD!L54</f>
        <v>Peserta didik/konseli  mampu memahami peranan hobi, bakat, minat  dalam karir masa depannya</v>
      </c>
      <c r="D55" s="581" t="str">
        <f>AKPD!K54</f>
        <v>Hobi, bakat, minat, kemamapuan dan Karir</v>
      </c>
    </row>
    <row r="56" spans="1:4" ht="39" x14ac:dyDescent="0.35">
      <c r="A56" s="732"/>
      <c r="B56" s="579" t="str">
        <f>AKPD!J55</f>
        <v>Memiliki perencanaan karir yang baik</v>
      </c>
      <c r="C56" s="580" t="str">
        <f>AKPD!L55</f>
        <v>Peserta didik/konseli  mampu memahami pentingnya perencanaan karir, langkah-langkah dalam merencanakan karir serta mililiki sikap positif dalam meraih kesuksesan masa depan</v>
      </c>
      <c r="D56" s="581" t="str">
        <f>AKPD!K55</f>
        <v>Perencanaan Karir Masa Depan</v>
      </c>
    </row>
  </sheetData>
  <mergeCells count="6">
    <mergeCell ref="A51:A56"/>
    <mergeCell ref="A1:D1"/>
    <mergeCell ref="A2:D2"/>
    <mergeCell ref="A7:A26"/>
    <mergeCell ref="A27:A37"/>
    <mergeCell ref="A38:A50"/>
  </mergeCells>
  <pageMargins left="0.70866141732283472" right="0.70866141732283472" top="0.74803149606299213" bottom="0.74803149606299213" header="0.31496062992125984" footer="0.31496062992125984"/>
  <pageSetup paperSize="256" orientation="landscape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workbookViewId="0">
      <selection activeCell="D4" sqref="D3:I4"/>
    </sheetView>
  </sheetViews>
  <sheetFormatPr defaultColWidth="9.1796875" defaultRowHeight="17.149999999999999" customHeight="1" x14ac:dyDescent="0.35"/>
  <cols>
    <col min="1" max="1" width="10.54296875" style="9" customWidth="1"/>
    <col min="2" max="2" width="32.54296875" style="49" customWidth="1"/>
    <col min="3" max="3" width="15.26953125" style="9" customWidth="1"/>
    <col min="4" max="4" width="13.54296875" style="47" customWidth="1"/>
    <col min="5" max="5" width="10" style="9" customWidth="1"/>
    <col min="6" max="6" width="21.54296875" style="9" customWidth="1"/>
    <col min="7" max="7" width="12.453125" style="9" customWidth="1"/>
    <col min="8" max="8" width="10.81640625" style="9" customWidth="1"/>
    <col min="9" max="9" width="11.26953125" style="9" customWidth="1"/>
    <col min="10" max="10" width="8" style="9" customWidth="1"/>
    <col min="11" max="16384" width="9.1796875" style="9"/>
  </cols>
  <sheetData>
    <row r="1" spans="1:11" ht="21" customHeight="1" x14ac:dyDescent="0.45">
      <c r="A1" s="736" t="s">
        <v>256</v>
      </c>
      <c r="B1" s="736"/>
      <c r="C1" s="736"/>
      <c r="D1" s="736"/>
      <c r="E1" s="736"/>
      <c r="F1" s="736"/>
      <c r="G1" s="736"/>
      <c r="H1" s="736"/>
      <c r="I1" s="736"/>
      <c r="J1" s="101"/>
      <c r="K1" s="101"/>
    </row>
    <row r="2" spans="1:11" ht="25" customHeight="1" x14ac:dyDescent="0.6">
      <c r="A2" s="653" t="s">
        <v>894</v>
      </c>
      <c r="B2" s="653"/>
      <c r="C2" s="653"/>
      <c r="D2" s="653"/>
      <c r="E2" s="653"/>
      <c r="F2" s="653"/>
      <c r="G2" s="653"/>
      <c r="H2" s="653"/>
      <c r="I2" s="653"/>
      <c r="J2" s="82"/>
      <c r="K2" s="82"/>
    </row>
    <row r="3" spans="1:11" ht="17.149999999999999" customHeight="1" x14ac:dyDescent="0.45">
      <c r="A3" s="274"/>
      <c r="B3" s="275"/>
      <c r="C3" s="275"/>
      <c r="D3" s="275"/>
      <c r="E3" s="275"/>
      <c r="F3" s="275"/>
      <c r="G3" s="275"/>
      <c r="H3" s="275"/>
      <c r="I3" s="275"/>
      <c r="J3" s="102"/>
      <c r="K3" s="102"/>
    </row>
    <row r="4" spans="1:11" ht="17.149999999999999" customHeight="1" x14ac:dyDescent="0.6">
      <c r="A4" s="274"/>
      <c r="B4" s="275"/>
      <c r="C4" s="241" t="s">
        <v>277</v>
      </c>
      <c r="D4" s="848" t="s">
        <v>898</v>
      </c>
      <c r="E4" s="607"/>
      <c r="F4" s="275"/>
      <c r="G4" s="275"/>
      <c r="H4" s="275"/>
      <c r="I4" s="275"/>
      <c r="J4" s="102"/>
      <c r="K4" s="102"/>
    </row>
    <row r="5" spans="1:11" ht="17.149999999999999" customHeight="1" x14ac:dyDescent="0.45">
      <c r="A5" s="274"/>
      <c r="B5" s="275"/>
      <c r="C5" s="241" t="s">
        <v>278</v>
      </c>
      <c r="D5" s="242" t="s">
        <v>1351</v>
      </c>
      <c r="E5" s="275"/>
      <c r="F5" s="275"/>
      <c r="G5" s="275"/>
      <c r="H5" s="275"/>
      <c r="I5" s="275"/>
      <c r="J5" s="102"/>
      <c r="K5" s="102"/>
    </row>
    <row r="6" spans="1:11" ht="9" customHeight="1" x14ac:dyDescent="0.35">
      <c r="B6" s="48"/>
    </row>
    <row r="7" spans="1:11" s="47" customFormat="1" ht="55" customHeight="1" x14ac:dyDescent="0.35">
      <c r="A7" s="582" t="s">
        <v>95</v>
      </c>
      <c r="B7" s="582" t="s">
        <v>103</v>
      </c>
      <c r="C7" s="582" t="s">
        <v>123</v>
      </c>
      <c r="D7" s="582" t="s">
        <v>125</v>
      </c>
      <c r="E7" s="583" t="s">
        <v>32</v>
      </c>
      <c r="F7" s="583" t="s">
        <v>105</v>
      </c>
      <c r="G7" s="583" t="s">
        <v>106</v>
      </c>
      <c r="H7" s="583" t="s">
        <v>107</v>
      </c>
      <c r="I7" s="583" t="s">
        <v>108</v>
      </c>
      <c r="J7" s="582" t="s">
        <v>441</v>
      </c>
    </row>
    <row r="8" spans="1:11" ht="65.150000000000006" customHeight="1" x14ac:dyDescent="0.35">
      <c r="A8" s="740" t="s">
        <v>96</v>
      </c>
      <c r="B8" s="584" t="str">
        <f>AKPD!L6</f>
        <v>Peserta didik/konseli  mampu memahami pentingnya iman dan taqwa pada Tuhan YME serta dapat hidup rukun, damai dan saling menghormati antar umat beragama</v>
      </c>
      <c r="C8" s="585" t="str">
        <f>AKPD!M6</f>
        <v>Dasar</v>
      </c>
      <c r="D8" s="585"/>
      <c r="E8" s="586" t="s">
        <v>203</v>
      </c>
      <c r="F8" s="587" t="str">
        <f>AKPD!K6</f>
        <v>Implementasi Iman dan Taqwa dalam kehidupan modern</v>
      </c>
      <c r="G8" s="585" t="s">
        <v>678</v>
      </c>
      <c r="H8" s="585" t="s">
        <v>679</v>
      </c>
      <c r="I8" s="585" t="s">
        <v>680</v>
      </c>
      <c r="J8" s="588" t="s">
        <v>681</v>
      </c>
    </row>
    <row r="9" spans="1:11" ht="65.150000000000006" customHeight="1" x14ac:dyDescent="0.35">
      <c r="A9" s="741"/>
      <c r="B9" s="584" t="str">
        <f>AKPD!L7</f>
        <v>Peserta didik/konseli  dapat menjadi individu yang memiliki integritas diri serta dapat memancarkan kepercayaan diri dan sikap yang tidak mementingkan diri sendiri</v>
      </c>
      <c r="C9" s="585" t="str">
        <f>AKPD!M7</f>
        <v>Dasar</v>
      </c>
      <c r="D9" s="585" t="str">
        <f>AKPD!N7</f>
        <v>Bimbingan  klasikal</v>
      </c>
      <c r="E9" s="586" t="s">
        <v>203</v>
      </c>
      <c r="F9" s="587" t="str">
        <f>AKPD!K7</f>
        <v>Kejujuran dan Integritas</v>
      </c>
      <c r="G9" s="585" t="s">
        <v>678</v>
      </c>
      <c r="H9" s="585" t="s">
        <v>679</v>
      </c>
      <c r="I9" s="585" t="s">
        <v>680</v>
      </c>
      <c r="J9" s="588" t="s">
        <v>681</v>
      </c>
    </row>
    <row r="10" spans="1:11" ht="65.150000000000006" customHeight="1" x14ac:dyDescent="0.35">
      <c r="A10" s="741"/>
      <c r="B10" s="584" t="str">
        <f>AKPD!L8</f>
        <v>Peserta didik/konseli  dapat menjadi individu yang memiliki  sikap jujur  dan tidak mencontek</v>
      </c>
      <c r="C10" s="585" t="str">
        <f>AKPD!M8</f>
        <v>Dasar</v>
      </c>
      <c r="D10" s="589" t="str">
        <f>AKPD!N8</f>
        <v>Bimbingan Kelompok</v>
      </c>
      <c r="E10" s="586" t="s">
        <v>203</v>
      </c>
      <c r="F10" s="587" t="str">
        <f>AKPD!K8</f>
        <v>Kebiasaan mencontek dan akibatnya</v>
      </c>
      <c r="G10" s="585" t="s">
        <v>688</v>
      </c>
      <c r="H10" s="585" t="s">
        <v>684</v>
      </c>
      <c r="I10" s="585" t="s">
        <v>680</v>
      </c>
      <c r="J10" s="588" t="s">
        <v>681</v>
      </c>
    </row>
    <row r="11" spans="1:11" ht="65.150000000000006" customHeight="1" x14ac:dyDescent="0.35">
      <c r="A11" s="741"/>
      <c r="B11" s="584" t="str">
        <f>AKPD!L9</f>
        <v>Peserta didik/konseli  dapat menjadi individu yang mampu mengendalikan emosi</v>
      </c>
      <c r="C11" s="585" t="str">
        <f>AKPD!M9</f>
        <v>Responsif</v>
      </c>
      <c r="D11" s="585" t="str">
        <f>AKPD!N9</f>
        <v>Konseling Individual</v>
      </c>
      <c r="E11" s="586" t="s">
        <v>203</v>
      </c>
      <c r="F11" s="587" t="str">
        <f>AKPD!K9</f>
        <v>Mengelola emosi dengan baik</v>
      </c>
      <c r="G11" s="585" t="s">
        <v>682</v>
      </c>
      <c r="H11" s="585" t="s">
        <v>682</v>
      </c>
      <c r="I11" s="585" t="s">
        <v>680</v>
      </c>
      <c r="J11" s="588" t="s">
        <v>681</v>
      </c>
    </row>
    <row r="12" spans="1:11" ht="65.150000000000006" customHeight="1" x14ac:dyDescent="0.35">
      <c r="A12" s="741"/>
      <c r="B12" s="584" t="str">
        <f>AKPD!L10</f>
        <v>Peserta didik/konseli  mampu membedakan perilaku agresif dan asertif, menerapkan prilaku asertif dengan teman-temannya serta mengembangkan sikap asertif untuk menunjang prestasi</v>
      </c>
      <c r="C12" s="585" t="str">
        <f>AKPD!M10</f>
        <v>Dasar</v>
      </c>
      <c r="D12" s="585" t="str">
        <f>AKPD!N10</f>
        <v>Bimbingan  klasikal</v>
      </c>
      <c r="E12" s="586" t="s">
        <v>203</v>
      </c>
      <c r="F12" s="587" t="str">
        <f>AKPD!K10</f>
        <v>Sikap dan Perilaku Asertif</v>
      </c>
      <c r="G12" s="585" t="s">
        <v>678</v>
      </c>
      <c r="H12" s="585" t="s">
        <v>679</v>
      </c>
      <c r="I12" s="585" t="s">
        <v>680</v>
      </c>
      <c r="J12" s="588" t="s">
        <v>681</v>
      </c>
    </row>
    <row r="13" spans="1:11" ht="65.150000000000006" customHeight="1" x14ac:dyDescent="0.35">
      <c r="A13" s="741"/>
      <c r="B13" s="584" t="str">
        <f>AKPD!L11</f>
        <v>Peserta didik/konseli  dapat memahami dan menemukan unsur-unsur konsep diri serta memahami dan menerima kelebihan dan kekurangan secara wajar dan penuh rasa syukur</v>
      </c>
      <c r="C13" s="585" t="str">
        <f>AKPD!M11</f>
        <v>Dasar</v>
      </c>
      <c r="D13" s="585" t="str">
        <f>AKPD!N11</f>
        <v>Bimbingan  klasikal</v>
      </c>
      <c r="E13" s="586" t="s">
        <v>203</v>
      </c>
      <c r="F13" s="587" t="str">
        <f>AKPD!K11</f>
        <v>Konsep diri remaja</v>
      </c>
      <c r="G13" s="585" t="s">
        <v>678</v>
      </c>
      <c r="H13" s="585" t="s">
        <v>679</v>
      </c>
      <c r="I13" s="585" t="s">
        <v>680</v>
      </c>
      <c r="J13" s="588" t="s">
        <v>681</v>
      </c>
    </row>
    <row r="14" spans="1:11" ht="65.150000000000006" customHeight="1" x14ac:dyDescent="0.35">
      <c r="A14" s="741"/>
      <c r="B14" s="584" t="str">
        <f>AKPD!L12</f>
        <v>Peserta didik/konseli  dapat mengenal dan menggali potensi diri serta berusaha mengoptimalkannya untuk meraih sukses masa depan</v>
      </c>
      <c r="C14" s="585" t="str">
        <f>AKPD!M12</f>
        <v>Dasar</v>
      </c>
      <c r="D14" s="585" t="str">
        <f>AKPD!N12</f>
        <v>Bimbingan  klasikal</v>
      </c>
      <c r="E14" s="586" t="s">
        <v>203</v>
      </c>
      <c r="F14" s="587" t="str">
        <f>AKPD!K12</f>
        <v>Potensi diri remaja</v>
      </c>
      <c r="G14" s="585" t="s">
        <v>678</v>
      </c>
      <c r="H14" s="585" t="s">
        <v>679</v>
      </c>
      <c r="I14" s="585" t="s">
        <v>680</v>
      </c>
      <c r="J14" s="588" t="s">
        <v>681</v>
      </c>
    </row>
    <row r="15" spans="1:11" ht="65.150000000000006" customHeight="1" x14ac:dyDescent="0.35">
      <c r="A15" s="741"/>
      <c r="B15" s="584" t="str">
        <f>AKPD!L13</f>
        <v>Peserta didik/konseli  mampu mengenal ciri-ciri perkembangan remaja, dapat memahami tugas perkembangan, mengatasi masalah yang dihadapi dalam perkembangan</v>
      </c>
      <c r="C15" s="585" t="str">
        <f>AKPD!M13</f>
        <v>Dasar</v>
      </c>
      <c r="D15" s="585" t="str">
        <f>AKPD!N13</f>
        <v>Bimbingan  klasikal</v>
      </c>
      <c r="E15" s="586" t="s">
        <v>203</v>
      </c>
      <c r="F15" s="587" t="str">
        <f>AKPD!K13</f>
        <v>Psikologi remaja dan permasalahannya</v>
      </c>
      <c r="G15" s="585" t="s">
        <v>678</v>
      </c>
      <c r="H15" s="585" t="s">
        <v>679</v>
      </c>
      <c r="I15" s="585" t="s">
        <v>680</v>
      </c>
      <c r="J15" s="588" t="s">
        <v>681</v>
      </c>
    </row>
    <row r="16" spans="1:11" ht="65.150000000000006" customHeight="1" x14ac:dyDescent="0.35">
      <c r="A16" s="741"/>
      <c r="B16" s="584" t="str">
        <f>AKPD!L14</f>
        <v>Peserta didik/konseli  mampu mengenal tipe-tipe kepribadian manusia, mengenal kepribadian yang dimiliki serta dapat tumbuh menjadi pribadi yang matang</v>
      </c>
      <c r="C16" s="585" t="str">
        <f>AKPD!M14</f>
        <v>Dasar</v>
      </c>
      <c r="D16" s="585" t="str">
        <f>AKPD!N14</f>
        <v>Bimbingan  klasikal</v>
      </c>
      <c r="E16" s="586" t="s">
        <v>203</v>
      </c>
      <c r="F16" s="587" t="str">
        <f>AKPD!K14</f>
        <v>Kepribadian Manusia</v>
      </c>
      <c r="G16" s="585" t="s">
        <v>678</v>
      </c>
      <c r="H16" s="585" t="s">
        <v>679</v>
      </c>
      <c r="I16" s="585" t="s">
        <v>680</v>
      </c>
      <c r="J16" s="588" t="s">
        <v>681</v>
      </c>
    </row>
    <row r="17" spans="1:10" ht="65.150000000000006" customHeight="1" x14ac:dyDescent="0.35">
      <c r="A17" s="741"/>
      <c r="B17" s="584" t="str">
        <f>AKPD!L15</f>
        <v>Peserta didik/konseli  dapat memahami ciri-ciri pribadi yang memiliki rasa percaya diri serta dapat meningkatkan percaya diri dengan baik untuk mencapai tujuan hidupnya</v>
      </c>
      <c r="C17" s="585" t="str">
        <f>AKPD!M15</f>
        <v>Dasar</v>
      </c>
      <c r="D17" s="585" t="str">
        <f>AKPD!N15</f>
        <v>Bimbingan  klasikal</v>
      </c>
      <c r="E17" s="586" t="s">
        <v>203</v>
      </c>
      <c r="F17" s="587" t="str">
        <f>AKPD!K15</f>
        <v>Membangun Rasa Percaya Diri</v>
      </c>
      <c r="G17" s="585" t="s">
        <v>678</v>
      </c>
      <c r="H17" s="585" t="s">
        <v>679</v>
      </c>
      <c r="I17" s="585" t="s">
        <v>680</v>
      </c>
      <c r="J17" s="588" t="s">
        <v>681</v>
      </c>
    </row>
    <row r="18" spans="1:10" ht="65.150000000000006" customHeight="1" x14ac:dyDescent="0.35">
      <c r="A18" s="741"/>
      <c r="B18" s="584" t="str">
        <f>AKPD!L16</f>
        <v>Peserta didik/konseli  mampu memahami pentingnya polah hidup bersih dan sehat serta dapat melakukan kebiasaan hidup bersih dan sehat sehari-hari yang dapat mempengaruhi kesehatan</v>
      </c>
      <c r="C18" s="585" t="str">
        <f>AKPD!M16</f>
        <v>Dasar</v>
      </c>
      <c r="D18" s="585" t="str">
        <f>AKPD!N16</f>
        <v>Bimbingan  klasikal</v>
      </c>
      <c r="E18" s="586" t="s">
        <v>203</v>
      </c>
      <c r="F18" s="587" t="str">
        <f>AKPD!K16</f>
        <v>Pola Hidup Bersih dan Sehat</v>
      </c>
      <c r="G18" s="585" t="s">
        <v>678</v>
      </c>
      <c r="H18" s="585" t="s">
        <v>679</v>
      </c>
      <c r="I18" s="585" t="s">
        <v>680</v>
      </c>
      <c r="J18" s="588" t="s">
        <v>681</v>
      </c>
    </row>
    <row r="19" spans="1:10" ht="65.150000000000006" customHeight="1" x14ac:dyDescent="0.35">
      <c r="A19" s="741"/>
      <c r="B19" s="584" t="str">
        <f>AKPD!L17</f>
        <v>Peserta didik/konseli  mampu memiliki perasaan positif untuk membangun pribadi yang berkarakter yang akan berkontribusi pada peningkatan mutu karakter bangsa</v>
      </c>
      <c r="C19" s="585" t="str">
        <f>AKPD!M17</f>
        <v>Dasar</v>
      </c>
      <c r="D19" s="585" t="str">
        <f>AKPD!N17</f>
        <v>Bimbingan  klasikal</v>
      </c>
      <c r="E19" s="586" t="s">
        <v>203</v>
      </c>
      <c r="F19" s="587" t="str">
        <f>AKPD!K17</f>
        <v>Menjadi pribadi yang berkarakter</v>
      </c>
      <c r="G19" s="585" t="s">
        <v>678</v>
      </c>
      <c r="H19" s="585" t="s">
        <v>679</v>
      </c>
      <c r="I19" s="585" t="s">
        <v>680</v>
      </c>
      <c r="J19" s="588" t="s">
        <v>681</v>
      </c>
    </row>
    <row r="20" spans="1:10" ht="65.150000000000006" customHeight="1" x14ac:dyDescent="0.35">
      <c r="A20" s="741"/>
      <c r="B20" s="584" t="str">
        <f>AKPD!L18</f>
        <v>Peserta didik/konseli mampu memiliki rasa tanggung jawab pada diri sendiri dan orang lain</v>
      </c>
      <c r="C20" s="585" t="str">
        <f>AKPD!M18</f>
        <v>Responsif</v>
      </c>
      <c r="D20" s="585" t="str">
        <f>AKPD!N18</f>
        <v>Konseling Individual</v>
      </c>
      <c r="E20" s="586" t="s">
        <v>203</v>
      </c>
      <c r="F20" s="587" t="str">
        <f>AKPD!K18</f>
        <v>Rasa tanggung jawab</v>
      </c>
      <c r="G20" s="585" t="s">
        <v>682</v>
      </c>
      <c r="H20" s="585" t="s">
        <v>682</v>
      </c>
      <c r="I20" s="585" t="s">
        <v>680</v>
      </c>
      <c r="J20" s="588" t="s">
        <v>681</v>
      </c>
    </row>
    <row r="21" spans="1:10" ht="65.150000000000006" customHeight="1" x14ac:dyDescent="0.35">
      <c r="A21" s="741"/>
      <c r="B21" s="584" t="str">
        <f>AKPD!L19</f>
        <v>Peserta didik/konseli mampu mengatur jadwal kegiatan sehari-hari dengan baik</v>
      </c>
      <c r="C21" s="585" t="str">
        <f>AKPD!M19</f>
        <v>Dasar</v>
      </c>
      <c r="D21" s="589" t="str">
        <f>AKPD!N19</f>
        <v>Bimbingan Kelompok</v>
      </c>
      <c r="E21" s="586" t="s">
        <v>203</v>
      </c>
      <c r="F21" s="587" t="str">
        <f>AKPD!K19</f>
        <v>Mengatur  jadwal kegiatan sehari-hari</v>
      </c>
      <c r="G21" s="585" t="s">
        <v>686</v>
      </c>
      <c r="H21" s="585" t="s">
        <v>649</v>
      </c>
      <c r="I21" s="585" t="s">
        <v>680</v>
      </c>
      <c r="J21" s="588" t="s">
        <v>681</v>
      </c>
    </row>
    <row r="22" spans="1:10" ht="65.150000000000006" customHeight="1" x14ac:dyDescent="0.35">
      <c r="A22" s="741"/>
      <c r="B22" s="584" t="str">
        <f>AKPD!L20</f>
        <v xml:space="preserve">Peserta didik/konseli memiliki keluarga yang harmonis </v>
      </c>
      <c r="C22" s="585" t="str">
        <f>AKPD!M20</f>
        <v>Responsif</v>
      </c>
      <c r="D22" s="585" t="str">
        <f>AKPD!N20</f>
        <v>Konseling Individual</v>
      </c>
      <c r="E22" s="586" t="s">
        <v>203</v>
      </c>
      <c r="F22" s="587" t="str">
        <f>AKPD!K20</f>
        <v>Keluarga yang harmonis</v>
      </c>
      <c r="G22" s="585" t="s">
        <v>682</v>
      </c>
      <c r="H22" s="585" t="s">
        <v>682</v>
      </c>
      <c r="I22" s="585" t="s">
        <v>680</v>
      </c>
      <c r="J22" s="588" t="s">
        <v>681</v>
      </c>
    </row>
    <row r="23" spans="1:10" ht="65.150000000000006" customHeight="1" x14ac:dyDescent="0.35">
      <c r="A23" s="741"/>
      <c r="B23" s="584" t="str">
        <f>AKPD!L21</f>
        <v>Peserta didik/konseli merasa nyaman,aman tinggal di rumah sendiri</v>
      </c>
      <c r="C23" s="585" t="str">
        <f>AKPD!M21</f>
        <v>Responsif</v>
      </c>
      <c r="D23" s="585" t="str">
        <f>AKPD!N21</f>
        <v>Konseling Individual</v>
      </c>
      <c r="E23" s="586" t="s">
        <v>203</v>
      </c>
      <c r="F23" s="587" t="str">
        <f>AKPD!K21</f>
        <v>Rumahku surgaku</v>
      </c>
      <c r="G23" s="585" t="s">
        <v>682</v>
      </c>
      <c r="H23" s="585" t="s">
        <v>682</v>
      </c>
      <c r="I23" s="585" t="s">
        <v>680</v>
      </c>
      <c r="J23" s="588" t="s">
        <v>681</v>
      </c>
    </row>
    <row r="24" spans="1:10" ht="65.150000000000006" customHeight="1" x14ac:dyDescent="0.35">
      <c r="A24" s="741"/>
      <c r="B24" s="584" t="str">
        <f>AKPD!L22</f>
        <v>Peserta didik/konseli dapat menyelesaikan masalah dengan kekeluargaan</v>
      </c>
      <c r="C24" s="585" t="str">
        <f>AKPD!M22</f>
        <v>Responsif</v>
      </c>
      <c r="D24" s="585" t="str">
        <f>AKPD!N22</f>
        <v>Konseling Individual</v>
      </c>
      <c r="E24" s="586" t="s">
        <v>203</v>
      </c>
      <c r="F24" s="587" t="str">
        <f>AKPD!K22</f>
        <v>Mengatasi masalah dengan anggota keluarga</v>
      </c>
      <c r="G24" s="585" t="s">
        <v>682</v>
      </c>
      <c r="H24" s="585" t="s">
        <v>682</v>
      </c>
      <c r="I24" s="585" t="s">
        <v>680</v>
      </c>
      <c r="J24" s="588" t="s">
        <v>681</v>
      </c>
    </row>
    <row r="25" spans="1:10" ht="65.150000000000006" customHeight="1" x14ac:dyDescent="0.35">
      <c r="A25" s="741"/>
      <c r="B25" s="584" t="str">
        <f>AKPD!L23</f>
        <v>Peserta didik/konseli mampu menjadi pribadi yang mandiri</v>
      </c>
      <c r="C25" s="585" t="str">
        <f>AKPD!M23</f>
        <v>Responsif</v>
      </c>
      <c r="D25" s="585" t="str">
        <f>AKPD!N23</f>
        <v>Konseling Individual</v>
      </c>
      <c r="E25" s="586" t="s">
        <v>203</v>
      </c>
      <c r="F25" s="587" t="str">
        <f>AKPD!K23</f>
        <v>Menjadi pribadi mandiri</v>
      </c>
      <c r="G25" s="585" t="s">
        <v>682</v>
      </c>
      <c r="H25" s="585" t="s">
        <v>682</v>
      </c>
      <c r="I25" s="585" t="s">
        <v>680</v>
      </c>
      <c r="J25" s="588" t="s">
        <v>681</v>
      </c>
    </row>
    <row r="26" spans="1:10" ht="65.150000000000006" customHeight="1" x14ac:dyDescent="0.35">
      <c r="A26" s="741"/>
      <c r="B26" s="584" t="str">
        <f>AKPD!L24</f>
        <v>Peserta didik/konseli mampu menyelesaikan konflik pribadi</v>
      </c>
      <c r="C26" s="585" t="str">
        <f>AKPD!M24</f>
        <v>Responsif</v>
      </c>
      <c r="D26" s="585" t="str">
        <f>AKPD!N24</f>
        <v>Konseling Individual</v>
      </c>
      <c r="E26" s="586" t="s">
        <v>203</v>
      </c>
      <c r="F26" s="587" t="str">
        <f>AKPD!K24</f>
        <v>Kiat mengatasi konflik pribadi</v>
      </c>
      <c r="G26" s="585" t="s">
        <v>682</v>
      </c>
      <c r="H26" s="585" t="s">
        <v>682</v>
      </c>
      <c r="I26" s="585" t="s">
        <v>680</v>
      </c>
      <c r="J26" s="588" t="s">
        <v>681</v>
      </c>
    </row>
    <row r="27" spans="1:10" ht="65.150000000000006" customHeight="1" x14ac:dyDescent="0.35">
      <c r="A27" s="742"/>
      <c r="B27" s="584" t="str">
        <f>AKPD!L25</f>
        <v>Peserta didik/konseli memiliki pengetahuan tentang norma berkeluarga</v>
      </c>
      <c r="C27" s="585" t="str">
        <f>AKPD!M25</f>
        <v>Responsif</v>
      </c>
      <c r="D27" s="585" t="str">
        <f>AKPD!N25</f>
        <v>Konseling Individual</v>
      </c>
      <c r="E27" s="586" t="s">
        <v>203</v>
      </c>
      <c r="F27" s="587" t="str">
        <f>AKPD!K25</f>
        <v>Norma keluarga</v>
      </c>
      <c r="G27" s="585" t="s">
        <v>682</v>
      </c>
      <c r="H27" s="585" t="s">
        <v>682</v>
      </c>
      <c r="I27" s="585" t="s">
        <v>680</v>
      </c>
      <c r="J27" s="588" t="s">
        <v>681</v>
      </c>
    </row>
    <row r="28" spans="1:10" ht="65.150000000000006" customHeight="1" x14ac:dyDescent="0.35">
      <c r="A28" s="740" t="s">
        <v>97</v>
      </c>
      <c r="B28" s="584" t="str">
        <f>AKPD!L26</f>
        <v>Peserta didik/konseli  dapat mengenal aspek-aspek penyesuaian diri serta dapat menerapkan sikap dan kebiasaan dengan lingkungannya</v>
      </c>
      <c r="C28" s="585" t="str">
        <f>AKPD!M26</f>
        <v>Dasar</v>
      </c>
      <c r="D28" s="585" t="str">
        <f>AKPD!N26</f>
        <v>Bimbinngan klasikal</v>
      </c>
      <c r="E28" s="586" t="s">
        <v>203</v>
      </c>
      <c r="F28" s="587" t="str">
        <f>AKPD!K26</f>
        <v>Penyesuaian Diri Remaja di Sekolah Baru</v>
      </c>
      <c r="G28" s="585" t="s">
        <v>678</v>
      </c>
      <c r="H28" s="585" t="s">
        <v>679</v>
      </c>
      <c r="I28" s="585" t="s">
        <v>680</v>
      </c>
      <c r="J28" s="588" t="s">
        <v>681</v>
      </c>
    </row>
    <row r="29" spans="1:10" ht="65.150000000000006" customHeight="1" x14ac:dyDescent="0.35">
      <c r="A29" s="741"/>
      <c r="B29" s="584" t="str">
        <f>AKPD!L27</f>
        <v>Peserta didik/konseli  dapat mengetahui bentuk atau jenis kenakalan remaja, dampak terhadap pribadi dan lingkungan serta berusaha untuk menghindarinya</v>
      </c>
      <c r="C29" s="585" t="str">
        <f>AKPD!M27</f>
        <v>Dasar</v>
      </c>
      <c r="D29" s="585" t="str">
        <f>AKPD!N27</f>
        <v>Bimbingan  klasikal</v>
      </c>
      <c r="E29" s="586" t="s">
        <v>203</v>
      </c>
      <c r="F29" s="587" t="str">
        <f>AKPD!K27</f>
        <v>Kenakalan Remaja dan Cara Menghindarinya</v>
      </c>
      <c r="G29" s="585" t="s">
        <v>678</v>
      </c>
      <c r="H29" s="585" t="s">
        <v>679</v>
      </c>
      <c r="I29" s="585" t="s">
        <v>680</v>
      </c>
      <c r="J29" s="588" t="s">
        <v>681</v>
      </c>
    </row>
    <row r="30" spans="1:10" ht="65.150000000000006" customHeight="1" x14ac:dyDescent="0.35">
      <c r="A30" s="741"/>
      <c r="B30" s="584" t="str">
        <f>AKPD!L28</f>
        <v>Peserta didik/konseli  memiliki pemahaman tentang bahaya dan dampak rokok bagi kesehatan tubuh dan lingkungan serta cara untuk menolak ajakan untuk merokok dalam bentuk apapun</v>
      </c>
      <c r="C30" s="585" t="str">
        <f>AKPD!M28</f>
        <v>Dasar</v>
      </c>
      <c r="D30" s="585" t="str">
        <f>AKPD!N28</f>
        <v>Bimbingan  klasikal</v>
      </c>
      <c r="E30" s="586" t="s">
        <v>203</v>
      </c>
      <c r="F30" s="587" t="str">
        <f>AKPD!K28</f>
        <v>Bahaya rokok dan dampaknya</v>
      </c>
      <c r="G30" s="585" t="s">
        <v>678</v>
      </c>
      <c r="H30" s="585" t="s">
        <v>679</v>
      </c>
      <c r="I30" s="585" t="s">
        <v>680</v>
      </c>
      <c r="J30" s="588" t="s">
        <v>681</v>
      </c>
    </row>
    <row r="31" spans="1:10" ht="65.150000000000006" customHeight="1" x14ac:dyDescent="0.35">
      <c r="A31" s="741"/>
      <c r="B31" s="584" t="str">
        <f>AKPD!L29</f>
        <v>Peserta didik/konseli  mampu memahami pentingnya berprilaku sosial yang baik, serta memiliki sikap untuk hidup bersosial yang bertanggung jawab dalam sebuah masyarakat</v>
      </c>
      <c r="C31" s="585" t="str">
        <f>AKPD!M29</f>
        <v>Dasar</v>
      </c>
      <c r="D31" s="585" t="str">
        <f>AKPD!N29</f>
        <v>Bimbingan  klasikal</v>
      </c>
      <c r="E31" s="586" t="s">
        <v>203</v>
      </c>
      <c r="F31" s="587" t="str">
        <f>AKPD!K29</f>
        <v>Prilaku sosial yang bertanggung jawab</v>
      </c>
      <c r="G31" s="585" t="s">
        <v>678</v>
      </c>
      <c r="H31" s="585" t="s">
        <v>679</v>
      </c>
      <c r="I31" s="585" t="s">
        <v>680</v>
      </c>
      <c r="J31" s="588" t="s">
        <v>681</v>
      </c>
    </row>
    <row r="32" spans="1:10" ht="65.150000000000006" customHeight="1" x14ac:dyDescent="0.35">
      <c r="A32" s="741"/>
      <c r="B32" s="584" t="str">
        <f>AKPD!L30</f>
        <v>Peserta didik/konseli  mampu memahami tentang bullying, bahaya prilaku bullying, sebab dan dampak bullying, serta berani cara melawan tindakan bullying</v>
      </c>
      <c r="C32" s="585" t="str">
        <f>AKPD!M30</f>
        <v>Dasar</v>
      </c>
      <c r="D32" s="585" t="str">
        <f>AKPD!N30</f>
        <v>Bimbingan  klasikal</v>
      </c>
      <c r="E32" s="586" t="s">
        <v>203</v>
      </c>
      <c r="F32" s="587" t="str">
        <f>AKPD!K30</f>
        <v>Stop Bullying !</v>
      </c>
      <c r="G32" s="585" t="s">
        <v>678</v>
      </c>
      <c r="H32" s="585" t="s">
        <v>679</v>
      </c>
      <c r="I32" s="585" t="s">
        <v>680</v>
      </c>
      <c r="J32" s="588" t="s">
        <v>681</v>
      </c>
    </row>
    <row r="33" spans="1:10" ht="65.150000000000006" customHeight="1" x14ac:dyDescent="0.35">
      <c r="A33" s="741"/>
      <c r="B33" s="584" t="str">
        <f>AKPD!L31</f>
        <v>Peserta didik/konseli  mampu memahami norma-norma dalam masyarakat serta dapat bersosialisasidan bergaul dengan teman sebaya sesuai dengan etika yang baik</v>
      </c>
      <c r="C33" s="585" t="str">
        <f>AKPD!M31</f>
        <v>Dasar</v>
      </c>
      <c r="D33" s="585" t="str">
        <f>AKPD!N31</f>
        <v>Bimbingan  klasikal</v>
      </c>
      <c r="E33" s="586" t="s">
        <v>203</v>
      </c>
      <c r="F33" s="587" t="str">
        <f>AKPD!K31</f>
        <v>Etika pergaulan dengan teman sebaya</v>
      </c>
      <c r="G33" s="585" t="s">
        <v>678</v>
      </c>
      <c r="H33" s="585" t="s">
        <v>679</v>
      </c>
      <c r="I33" s="585" t="s">
        <v>680</v>
      </c>
      <c r="J33" s="588" t="s">
        <v>681</v>
      </c>
    </row>
    <row r="34" spans="1:10" ht="65.150000000000006" customHeight="1" x14ac:dyDescent="0.35">
      <c r="A34" s="741"/>
      <c r="B34" s="584" t="str">
        <f>AKPD!L32</f>
        <v>Peserta didik/konseli  mampu memahami nilai-nilai dan cara bertingkah laku sopan santun dalam kehidupan di luar kelompok teman sebaya</v>
      </c>
      <c r="C34" s="585" t="str">
        <f>AKPD!M32</f>
        <v>Dasar</v>
      </c>
      <c r="D34" s="585" t="str">
        <f>AKPD!N32</f>
        <v>Bimbingan  klasikal</v>
      </c>
      <c r="E34" s="586" t="s">
        <v>203</v>
      </c>
      <c r="F34" s="587" t="str">
        <f>AKPD!K32</f>
        <v>Sikap sopan santun dalam kehidupan</v>
      </c>
      <c r="G34" s="585" t="s">
        <v>678</v>
      </c>
      <c r="H34" s="585" t="s">
        <v>679</v>
      </c>
      <c r="I34" s="585" t="s">
        <v>680</v>
      </c>
      <c r="J34" s="588" t="s">
        <v>681</v>
      </c>
    </row>
    <row r="35" spans="1:10" ht="65.150000000000006" customHeight="1" x14ac:dyDescent="0.35">
      <c r="A35" s="741"/>
      <c r="B35" s="584" t="str">
        <f>AKPD!L33</f>
        <v>Peserta didik/konseli dapat memahami dampak positif dan negatif bermain handphone atau media sosial</v>
      </c>
      <c r="C35" s="585" t="str">
        <f>AKPD!M33</f>
        <v>Dasar</v>
      </c>
      <c r="D35" s="585" t="str">
        <f>AKPD!N33</f>
        <v>Bimbingan  klasikal</v>
      </c>
      <c r="E35" s="586" t="s">
        <v>203</v>
      </c>
      <c r="F35" s="587" t="str">
        <f>AKPD!K33</f>
        <v>Dampak handphone (medsos)</v>
      </c>
      <c r="G35" s="585" t="s">
        <v>678</v>
      </c>
      <c r="H35" s="585" t="s">
        <v>679</v>
      </c>
      <c r="I35" s="585" t="s">
        <v>680</v>
      </c>
      <c r="J35" s="588" t="s">
        <v>681</v>
      </c>
    </row>
    <row r="36" spans="1:10" ht="65.150000000000006" customHeight="1" x14ac:dyDescent="0.35">
      <c r="A36" s="741"/>
      <c r="B36" s="584" t="str">
        <f>AKPD!L34</f>
        <v>Peserta didik/konseli memiliki Kesadaran sebagai makhluk sosial yang harus berinteraksi</v>
      </c>
      <c r="C36" s="585" t="str">
        <f>AKPD!M34</f>
        <v>Responsif</v>
      </c>
      <c r="D36" s="585" t="str">
        <f>AKPD!N34</f>
        <v>Konseling Individual</v>
      </c>
      <c r="E36" s="586" t="s">
        <v>203</v>
      </c>
      <c r="F36" s="587" t="str">
        <f>AKPD!K34</f>
        <v>Interaksi sebagai makhluk sosial</v>
      </c>
      <c r="G36" s="585" t="s">
        <v>682</v>
      </c>
      <c r="H36" s="585" t="s">
        <v>682</v>
      </c>
      <c r="I36" s="585" t="s">
        <v>680</v>
      </c>
      <c r="J36" s="588" t="s">
        <v>681</v>
      </c>
    </row>
    <row r="37" spans="1:10" ht="65.150000000000006" customHeight="1" x14ac:dyDescent="0.35">
      <c r="A37" s="741"/>
      <c r="B37" s="584" t="str">
        <f>AKPD!L35</f>
        <v>Peserta didik/konseli mudah mencari dan disenangi teman</v>
      </c>
      <c r="C37" s="585" t="str">
        <f>AKPD!M35</f>
        <v>Dasar</v>
      </c>
      <c r="D37" s="589" t="str">
        <f>AKPD!N35</f>
        <v>Bimbingan Kelompok</v>
      </c>
      <c r="E37" s="586" t="s">
        <v>203</v>
      </c>
      <c r="F37" s="587" t="str">
        <f>AKPD!K35</f>
        <v>Kiat mencari teman</v>
      </c>
      <c r="G37" s="585" t="s">
        <v>685</v>
      </c>
      <c r="H37" s="585" t="s">
        <v>687</v>
      </c>
      <c r="I37" s="585" t="s">
        <v>680</v>
      </c>
      <c r="J37" s="588" t="s">
        <v>681</v>
      </c>
    </row>
    <row r="38" spans="1:10" ht="65.150000000000006" customHeight="1" x14ac:dyDescent="0.35">
      <c r="A38" s="742"/>
      <c r="B38" s="584" t="str">
        <f>AKPD!L36</f>
        <v>Peserta didik/konseli memiliki pemahaman tentang norma hubungan komunikasi dengan lawan jenis</v>
      </c>
      <c r="C38" s="585" t="str">
        <f>AKPD!M36</f>
        <v>Responsif</v>
      </c>
      <c r="D38" s="585" t="str">
        <f>AKPD!N36</f>
        <v>Konseling Individual</v>
      </c>
      <c r="E38" s="586" t="s">
        <v>203</v>
      </c>
      <c r="F38" s="587" t="str">
        <f>AKPD!K36</f>
        <v>Hubungan komunikasi dengan lawan jenis</v>
      </c>
      <c r="G38" s="585" t="s">
        <v>682</v>
      </c>
      <c r="H38" s="585" t="s">
        <v>682</v>
      </c>
      <c r="I38" s="585" t="s">
        <v>680</v>
      </c>
      <c r="J38" s="588" t="s">
        <v>681</v>
      </c>
    </row>
    <row r="39" spans="1:10" ht="65.150000000000006" customHeight="1" x14ac:dyDescent="0.35">
      <c r="A39" s="740" t="s">
        <v>100</v>
      </c>
      <c r="B39" s="584" t="str">
        <f>AKPD!L37</f>
        <v xml:space="preserve">Peserta didik/konseli  dapat mengenal sikap dalam belajar serta menerapkan sikap dan kebiasaan dalam belajar yang baik di SMA-MA hingga mencapai prestasi yang lebih luas </v>
      </c>
      <c r="C39" s="585" t="str">
        <f>AKPD!M37</f>
        <v>Dasar</v>
      </c>
      <c r="D39" s="585" t="str">
        <f>AKPD!N37</f>
        <v>Bimbingan  klasikal</v>
      </c>
      <c r="E39" s="586" t="s">
        <v>203</v>
      </c>
      <c r="F39" s="587" t="str">
        <f>AKPD!K37</f>
        <v>Kiat sukses belajar di SMA-MA</v>
      </c>
      <c r="G39" s="585" t="s">
        <v>678</v>
      </c>
      <c r="H39" s="585" t="s">
        <v>679</v>
      </c>
      <c r="I39" s="585" t="s">
        <v>680</v>
      </c>
      <c r="J39" s="588" t="s">
        <v>681</v>
      </c>
    </row>
    <row r="40" spans="1:10" ht="65.150000000000006" customHeight="1" x14ac:dyDescent="0.35">
      <c r="A40" s="741"/>
      <c r="B40" s="584" t="str">
        <f>AKPD!L38</f>
        <v>Peserta didik/konseli  mampu memahami pengertian motivasi berprestasi, mengetahui dan menerapkan cara untuk meningkatkan motivasi berprestasi</v>
      </c>
      <c r="C40" s="585" t="str">
        <f>AKPD!M38</f>
        <v>Dasar</v>
      </c>
      <c r="D40" s="585" t="str">
        <f>AKPD!N38</f>
        <v>Bimbingan  klasikal</v>
      </c>
      <c r="E40" s="586" t="s">
        <v>203</v>
      </c>
      <c r="F40" s="587" t="str">
        <f>AKPD!K38</f>
        <v>Motivasi berprestasi</v>
      </c>
      <c r="G40" s="585" t="s">
        <v>678</v>
      </c>
      <c r="H40" s="585" t="s">
        <v>679</v>
      </c>
      <c r="I40" s="585" t="s">
        <v>680</v>
      </c>
      <c r="J40" s="588" t="s">
        <v>681</v>
      </c>
    </row>
    <row r="41" spans="1:10" ht="65.150000000000006" customHeight="1" x14ac:dyDescent="0.35">
      <c r="A41" s="741"/>
      <c r="B41" s="584" t="str">
        <f>AKPD!L39</f>
        <v>Peserta didik/konseli  dapat memahami dan mengetahui tentang gaya belajar serta strategi belajarnya untuk masing-masing gaya belajar tersebut</v>
      </c>
      <c r="C41" s="585" t="str">
        <f>AKPD!M39</f>
        <v>Dasar</v>
      </c>
      <c r="D41" s="585" t="str">
        <f>AKPD!N39</f>
        <v>Bimbingan  klasikal</v>
      </c>
      <c r="E41" s="586" t="s">
        <v>203</v>
      </c>
      <c r="F41" s="587" t="str">
        <f>AKPD!K39</f>
        <v>Strategi belajar sesuai dengan gaya belajar</v>
      </c>
      <c r="G41" s="585" t="s">
        <v>678</v>
      </c>
      <c r="H41" s="585" t="s">
        <v>679</v>
      </c>
      <c r="I41" s="585" t="s">
        <v>680</v>
      </c>
      <c r="J41" s="588" t="s">
        <v>681</v>
      </c>
    </row>
    <row r="42" spans="1:10" ht="65.150000000000006" customHeight="1" x14ac:dyDescent="0.35">
      <c r="A42" s="741"/>
      <c r="B42" s="584" t="str">
        <f>AKPD!L40</f>
        <v>Peserta didik/konseli  selalu mendapat perhatian orang tua dalam belajarnya</v>
      </c>
      <c r="C42" s="585" t="str">
        <f>AKPD!M40</f>
        <v>Responsif</v>
      </c>
      <c r="D42" s="585" t="str">
        <f>AKPD!N40</f>
        <v>Konseling Individual</v>
      </c>
      <c r="E42" s="586" t="s">
        <v>203</v>
      </c>
      <c r="F42" s="587" t="str">
        <f>AKPD!K40</f>
        <v>Kepedulian orang tua terhadap belajar anak</v>
      </c>
      <c r="G42" s="585" t="s">
        <v>682</v>
      </c>
      <c r="H42" s="585" t="s">
        <v>682</v>
      </c>
      <c r="I42" s="585" t="s">
        <v>680</v>
      </c>
      <c r="J42" s="588" t="s">
        <v>681</v>
      </c>
    </row>
    <row r="43" spans="1:10" ht="65.150000000000006" customHeight="1" x14ac:dyDescent="0.35">
      <c r="A43" s="741"/>
      <c r="B43" s="584" t="str">
        <f>AKPD!L41</f>
        <v>Peserta didik/konseli  memiliki kedisiplinan dalam belajar</v>
      </c>
      <c r="C43" s="585" t="str">
        <f>AKPD!M41</f>
        <v>Responsif</v>
      </c>
      <c r="D43" s="585" t="str">
        <f>AKPD!N41</f>
        <v>Konseling Individual</v>
      </c>
      <c r="E43" s="586" t="s">
        <v>203</v>
      </c>
      <c r="F43" s="587" t="str">
        <f>AKPD!K41</f>
        <v>Disiplin Mengerjakan Tugas</v>
      </c>
      <c r="G43" s="585" t="s">
        <v>682</v>
      </c>
      <c r="H43" s="585" t="s">
        <v>682</v>
      </c>
      <c r="I43" s="585" t="s">
        <v>680</v>
      </c>
      <c r="J43" s="588" t="s">
        <v>681</v>
      </c>
    </row>
    <row r="44" spans="1:10" ht="65.150000000000006" customHeight="1" x14ac:dyDescent="0.35">
      <c r="A44" s="741"/>
      <c r="B44" s="584" t="str">
        <f>AKPD!L42</f>
        <v>Peserta didik/konseli  dapat memahami teknik memahami pelajaran</v>
      </c>
      <c r="C44" s="585" t="str">
        <f>AKPD!M42</f>
        <v>Responsif</v>
      </c>
      <c r="D44" s="585" t="str">
        <f>AKPD!N42</f>
        <v>Konseling Individual</v>
      </c>
      <c r="E44" s="586" t="s">
        <v>203</v>
      </c>
      <c r="F44" s="587" t="str">
        <f>AKPD!K42</f>
        <v>Tips memahami pelajaran</v>
      </c>
      <c r="G44" s="585" t="s">
        <v>682</v>
      </c>
      <c r="H44" s="585" t="s">
        <v>682</v>
      </c>
      <c r="I44" s="585" t="s">
        <v>680</v>
      </c>
      <c r="J44" s="588" t="s">
        <v>681</v>
      </c>
    </row>
    <row r="45" spans="1:10" ht="65.150000000000006" customHeight="1" x14ac:dyDescent="0.35">
      <c r="A45" s="741"/>
      <c r="B45" s="584" t="str">
        <f>AKPD!L43</f>
        <v>Peserta didik/konseli  dapat memanfaatkan sumber belajar dalam kegiatan belajarnya</v>
      </c>
      <c r="C45" s="585" t="str">
        <f>AKPD!M43</f>
        <v>Responsif</v>
      </c>
      <c r="D45" s="585" t="str">
        <f>AKPD!N43</f>
        <v>Konseling Individual</v>
      </c>
      <c r="E45" s="586" t="s">
        <v>203</v>
      </c>
      <c r="F45" s="587" t="str">
        <f>AKPD!K43</f>
        <v>Manfaat sumber belajar</v>
      </c>
      <c r="G45" s="585" t="s">
        <v>682</v>
      </c>
      <c r="H45" s="585" t="s">
        <v>682</v>
      </c>
      <c r="I45" s="585" t="s">
        <v>680</v>
      </c>
      <c r="J45" s="588" t="s">
        <v>681</v>
      </c>
    </row>
    <row r="46" spans="1:10" ht="65.150000000000006" customHeight="1" x14ac:dyDescent="0.35">
      <c r="A46" s="741"/>
      <c r="B46" s="584" t="str">
        <f>AKPD!L44</f>
        <v>Peserta didik/konseli  dapat mengatur waktu belajarnya</v>
      </c>
      <c r="C46" s="585" t="str">
        <f>AKPD!M44</f>
        <v>Responsif</v>
      </c>
      <c r="D46" s="585" t="str">
        <f>AKPD!N44</f>
        <v>Konseling Individual</v>
      </c>
      <c r="E46" s="586" t="s">
        <v>203</v>
      </c>
      <c r="F46" s="587" t="str">
        <f>AKPD!K44</f>
        <v>Belajar sesuai jadwal</v>
      </c>
      <c r="G46" s="585" t="s">
        <v>682</v>
      </c>
      <c r="H46" s="585" t="s">
        <v>682</v>
      </c>
      <c r="I46" s="585" t="s">
        <v>680</v>
      </c>
      <c r="J46" s="588" t="s">
        <v>681</v>
      </c>
    </row>
    <row r="47" spans="1:10" ht="65.150000000000006" customHeight="1" x14ac:dyDescent="0.35">
      <c r="A47" s="741"/>
      <c r="B47" s="584" t="str">
        <f>AKPD!L45</f>
        <v>Peserta didik/konseli  dapat memahami tentang struktur kurikulum sekolah</v>
      </c>
      <c r="C47" s="585" t="str">
        <f>AKPD!M45</f>
        <v>Dasar</v>
      </c>
      <c r="D47" s="590" t="str">
        <f>AKPD!N45</f>
        <v>Lintas Kelas</v>
      </c>
      <c r="E47" s="586" t="s">
        <v>203</v>
      </c>
      <c r="F47" s="587" t="str">
        <f>AKPD!K45</f>
        <v>Srtuktur  kurikulum sekolah</v>
      </c>
      <c r="G47" s="585" t="s">
        <v>683</v>
      </c>
      <c r="H47" s="585" t="s">
        <v>679</v>
      </c>
      <c r="I47" s="585" t="s">
        <v>680</v>
      </c>
      <c r="J47" s="588" t="s">
        <v>681</v>
      </c>
    </row>
    <row r="48" spans="1:10" ht="65.150000000000006" customHeight="1" x14ac:dyDescent="0.35">
      <c r="A48" s="741"/>
      <c r="B48" s="584" t="str">
        <f>AKPD!L46</f>
        <v>Peserta didik/konseli  memiliki motivasi dalam belajar</v>
      </c>
      <c r="C48" s="585" t="str">
        <f>AKPD!M46</f>
        <v>Responsif</v>
      </c>
      <c r="D48" s="585" t="str">
        <f>AKPD!N46</f>
        <v>Konseling Individual</v>
      </c>
      <c r="E48" s="586" t="s">
        <v>203</v>
      </c>
      <c r="F48" s="587" t="str">
        <f>AKPD!K46</f>
        <v>Motivasi belajar</v>
      </c>
      <c r="G48" s="585" t="s">
        <v>682</v>
      </c>
      <c r="H48" s="585" t="s">
        <v>682</v>
      </c>
      <c r="I48" s="585" t="s">
        <v>680</v>
      </c>
      <c r="J48" s="588" t="s">
        <v>681</v>
      </c>
    </row>
    <row r="49" spans="1:10" ht="65.150000000000006" customHeight="1" x14ac:dyDescent="0.35">
      <c r="A49" s="741"/>
      <c r="B49" s="584" t="str">
        <f>AKPD!L47</f>
        <v>Peserta didik/konseli  dapat belajar kelompok dengan temannya</v>
      </c>
      <c r="C49" s="585" t="str">
        <f>AKPD!M47</f>
        <v>Dasar</v>
      </c>
      <c r="D49" s="589" t="str">
        <f>AKPD!N47</f>
        <v>Bimbingan Kelompok</v>
      </c>
      <c r="E49" s="586" t="s">
        <v>203</v>
      </c>
      <c r="F49" s="587" t="str">
        <f>AKPD!K47</f>
        <v>Belajar kelompok yang efektif</v>
      </c>
      <c r="G49" s="585" t="s">
        <v>682</v>
      </c>
      <c r="H49" s="585" t="s">
        <v>682</v>
      </c>
      <c r="I49" s="585" t="s">
        <v>680</v>
      </c>
      <c r="J49" s="588" t="s">
        <v>681</v>
      </c>
    </row>
    <row r="50" spans="1:10" ht="65.150000000000006" customHeight="1" x14ac:dyDescent="0.35">
      <c r="A50" s="741"/>
      <c r="B50" s="584" t="str">
        <f>AKPD!L48</f>
        <v>Peserta didik/konseli  dapat memilih  lembaga bimbingan belajar yang tepat</v>
      </c>
      <c r="C50" s="585" t="str">
        <f>AKPD!M48</f>
        <v>Responsif</v>
      </c>
      <c r="D50" s="585" t="str">
        <f>AKPD!N48</f>
        <v>Konseling Individual</v>
      </c>
      <c r="E50" s="586" t="s">
        <v>203</v>
      </c>
      <c r="F50" s="587" t="str">
        <f>AKPD!K48</f>
        <v>Memilih lembaga bimbel yang tepat</v>
      </c>
      <c r="G50" s="585" t="s">
        <v>682</v>
      </c>
      <c r="H50" s="585" t="s">
        <v>682</v>
      </c>
      <c r="I50" s="585" t="s">
        <v>680</v>
      </c>
      <c r="J50" s="588" t="s">
        <v>681</v>
      </c>
    </row>
    <row r="51" spans="1:10" ht="65.150000000000006" customHeight="1" x14ac:dyDescent="0.35">
      <c r="A51" s="742"/>
      <c r="B51" s="584" t="str">
        <f>AKPD!L49</f>
        <v>Peserta didik/konseli  dapat memanfaatkan teknologi informasi  untuk belajar</v>
      </c>
      <c r="C51" s="585" t="str">
        <f>AKPD!M49</f>
        <v>Responsif</v>
      </c>
      <c r="D51" s="585" t="str">
        <f>AKPD!N49</f>
        <v>Konseling Individual</v>
      </c>
      <c r="E51" s="586" t="s">
        <v>203</v>
      </c>
      <c r="F51" s="587" t="str">
        <f>AKPD!K49</f>
        <v>Memanfaatkan IT untuk meraih prestasi</v>
      </c>
      <c r="G51" s="585" t="s">
        <v>682</v>
      </c>
      <c r="H51" s="585" t="s">
        <v>682</v>
      </c>
      <c r="I51" s="585" t="s">
        <v>680</v>
      </c>
      <c r="J51" s="588" t="s">
        <v>681</v>
      </c>
    </row>
    <row r="52" spans="1:10" ht="65.150000000000006" customHeight="1" x14ac:dyDescent="0.35">
      <c r="A52" s="737" t="s">
        <v>101</v>
      </c>
      <c r="B52" s="584" t="str">
        <f>AKPD!L50</f>
        <v>Peserta didik/konseli  dapat memanfaatkan peluang beasiswa yang ada</v>
      </c>
      <c r="C52" s="585" t="str">
        <f>AKPD!M50</f>
        <v>Pem&amp;Perenc Indv</v>
      </c>
      <c r="D52" s="585" t="str">
        <f>AKPD!N50</f>
        <v>Konseling Individual</v>
      </c>
      <c r="E52" s="586" t="s">
        <v>203</v>
      </c>
      <c r="F52" s="587" t="str">
        <f>AKPD!K50</f>
        <v>Strategi memperoleh Beasiswa</v>
      </c>
      <c r="G52" s="585" t="s">
        <v>682</v>
      </c>
      <c r="H52" s="585" t="s">
        <v>682</v>
      </c>
      <c r="I52" s="585" t="s">
        <v>680</v>
      </c>
      <c r="J52" s="588" t="s">
        <v>681</v>
      </c>
    </row>
    <row r="53" spans="1:10" ht="65.150000000000006" customHeight="1" x14ac:dyDescent="0.35">
      <c r="A53" s="738"/>
      <c r="B53" s="584" t="str">
        <f>AKPD!L51</f>
        <v>Peserta didik/ konseli mampu mengatur kegiatan antara belajar sambil bekerja</v>
      </c>
      <c r="C53" s="585" t="str">
        <f>AKPD!M51</f>
        <v>Pem&amp;Perenc Indv</v>
      </c>
      <c r="D53" s="585" t="str">
        <f>AKPD!N51</f>
        <v>Konseling Individual</v>
      </c>
      <c r="E53" s="586" t="s">
        <v>203</v>
      </c>
      <c r="F53" s="587" t="str">
        <f>AKPD!K51</f>
        <v>Kiat belajar sambil bekerja</v>
      </c>
      <c r="G53" s="585" t="s">
        <v>682</v>
      </c>
      <c r="H53" s="585" t="s">
        <v>682</v>
      </c>
      <c r="I53" s="585" t="s">
        <v>680</v>
      </c>
      <c r="J53" s="588" t="s">
        <v>681</v>
      </c>
    </row>
    <row r="54" spans="1:10" ht="65.150000000000006" customHeight="1" x14ac:dyDescent="0.35">
      <c r="A54" s="738"/>
      <c r="B54" s="584" t="str">
        <f>AKPD!L52</f>
        <v>Peserta didik/konseli  mampu memilih kegiatan ekstra kurikuler yang sesuai dengan bakat, minat dan kemampuannya</v>
      </c>
      <c r="C54" s="585" t="str">
        <f>AKPD!M52</f>
        <v>Pem&amp;Perenc Indv</v>
      </c>
      <c r="D54" s="585" t="str">
        <f>AKPD!N52</f>
        <v>Konseling Individual</v>
      </c>
      <c r="E54" s="586" t="s">
        <v>203</v>
      </c>
      <c r="F54" s="587" t="str">
        <f>AKPD!K52</f>
        <v>Cara memilih Ekskul</v>
      </c>
      <c r="G54" s="585" t="s">
        <v>682</v>
      </c>
      <c r="H54" s="585" t="s">
        <v>682</v>
      </c>
      <c r="I54" s="585" t="s">
        <v>680</v>
      </c>
      <c r="J54" s="588" t="s">
        <v>681</v>
      </c>
    </row>
    <row r="55" spans="1:10" ht="65.150000000000006" customHeight="1" x14ac:dyDescent="0.35">
      <c r="A55" s="738"/>
      <c r="B55" s="584" t="str">
        <f>AKPD!L53</f>
        <v>Peserta didik/konseli  mantap pada pilihan peminatan yang telah diambil</v>
      </c>
      <c r="C55" s="585" t="str">
        <f>AKPD!M53</f>
        <v>Pem&amp;Perenc Indv</v>
      </c>
      <c r="D55" s="585" t="str">
        <f>AKPD!N53</f>
        <v>Konseling Individual</v>
      </c>
      <c r="E55" s="586" t="s">
        <v>203</v>
      </c>
      <c r="F55" s="587" t="str">
        <f>AKPD!K53</f>
        <v>Mantap pada pilihan peminatan</v>
      </c>
      <c r="G55" s="585" t="s">
        <v>682</v>
      </c>
      <c r="H55" s="585" t="s">
        <v>682</v>
      </c>
      <c r="I55" s="585" t="s">
        <v>680</v>
      </c>
      <c r="J55" s="588" t="s">
        <v>681</v>
      </c>
    </row>
    <row r="56" spans="1:10" ht="65.150000000000006" customHeight="1" x14ac:dyDescent="0.35">
      <c r="A56" s="738"/>
      <c r="B56" s="584" t="str">
        <f>AKPD!L54</f>
        <v>Peserta didik/konseli  mampu memahami peranan hobi, bakat, minat  dalam karir masa depannya</v>
      </c>
      <c r="C56" s="585" t="str">
        <f>AKPD!M54</f>
        <v>Pem&amp;Perenc Indv</v>
      </c>
      <c r="D56" s="585" t="str">
        <f>AKPD!N54</f>
        <v>Konseling Individual</v>
      </c>
      <c r="E56" s="586" t="s">
        <v>203</v>
      </c>
      <c r="F56" s="587" t="str">
        <f>AKPD!K54</f>
        <v>Hobi, bakat, minat, kemamapuan dan Karir</v>
      </c>
      <c r="G56" s="585" t="s">
        <v>682</v>
      </c>
      <c r="H56" s="585" t="s">
        <v>682</v>
      </c>
      <c r="I56" s="585" t="s">
        <v>680</v>
      </c>
      <c r="J56" s="588" t="s">
        <v>681</v>
      </c>
    </row>
    <row r="57" spans="1:10" ht="65.150000000000006" customHeight="1" x14ac:dyDescent="0.35">
      <c r="A57" s="739"/>
      <c r="B57" s="584" t="str">
        <f>AKPD!L55</f>
        <v>Peserta didik/konseli  mampu memahami pentingnya perencanaan karir, langkah-langkah dalam merencanakan karir serta mililiki sikap positif dalam meraih kesuksesan masa depan</v>
      </c>
      <c r="C57" s="585" t="str">
        <f>AKPD!M55</f>
        <v>Pem&amp;Perenc Indv</v>
      </c>
      <c r="D57" s="585" t="str">
        <f>AKPD!N55</f>
        <v>Bimbingan  klasikal</v>
      </c>
      <c r="E57" s="586" t="s">
        <v>203</v>
      </c>
      <c r="F57" s="587" t="str">
        <f>AKPD!K55</f>
        <v>Perencanaan Karir Masa Depan</v>
      </c>
      <c r="G57" s="585" t="s">
        <v>678</v>
      </c>
      <c r="H57" s="585" t="s">
        <v>679</v>
      </c>
      <c r="I57" s="585" t="s">
        <v>680</v>
      </c>
      <c r="J57" s="588" t="s">
        <v>681</v>
      </c>
    </row>
    <row r="58" spans="1:10" ht="17.149999999999999" customHeight="1" x14ac:dyDescent="0.35">
      <c r="A58" s="201"/>
      <c r="B58" s="219"/>
      <c r="C58" s="200"/>
      <c r="D58" s="218"/>
      <c r="E58" s="218"/>
      <c r="F58" s="218"/>
      <c r="G58" s="218"/>
      <c r="H58" s="218"/>
      <c r="I58" s="218"/>
    </row>
    <row r="59" spans="1:10" ht="17.149999999999999" customHeight="1" x14ac:dyDescent="0.35">
      <c r="A59" s="216"/>
      <c r="B59" s="219"/>
      <c r="C59" s="200"/>
      <c r="D59" s="218"/>
      <c r="E59" s="217"/>
      <c r="F59" s="217"/>
      <c r="G59" s="218"/>
      <c r="H59" s="218"/>
      <c r="I59" s="218"/>
    </row>
    <row r="60" spans="1:10" ht="17.149999999999999" customHeight="1" x14ac:dyDescent="0.35">
      <c r="A60" s="216"/>
      <c r="B60" s="219"/>
      <c r="C60" s="200"/>
      <c r="D60" s="218"/>
      <c r="E60" s="217"/>
      <c r="F60" s="218"/>
      <c r="G60" s="218"/>
      <c r="H60" s="218"/>
      <c r="I60" s="218"/>
    </row>
    <row r="61" spans="1:10" ht="17.149999999999999" customHeight="1" x14ac:dyDescent="0.35">
      <c r="A61" s="216"/>
      <c r="B61" s="219"/>
      <c r="C61" s="200"/>
      <c r="D61" s="218"/>
      <c r="E61" s="217"/>
      <c r="F61" s="218"/>
      <c r="G61" s="218"/>
      <c r="H61" s="218"/>
      <c r="I61" s="218"/>
    </row>
    <row r="62" spans="1:10" ht="17.149999999999999" customHeight="1" x14ac:dyDescent="0.35">
      <c r="A62" s="216"/>
      <c r="B62" s="219"/>
      <c r="C62" s="200"/>
      <c r="D62" s="218"/>
      <c r="E62" s="217"/>
      <c r="F62" s="218"/>
      <c r="G62" s="218"/>
      <c r="H62" s="218"/>
      <c r="I62" s="218"/>
    </row>
    <row r="63" spans="1:10" ht="17.149999999999999" customHeight="1" x14ac:dyDescent="0.35">
      <c r="A63" s="216"/>
      <c r="B63" s="219"/>
      <c r="C63" s="200"/>
      <c r="D63" s="218"/>
      <c r="E63" s="217"/>
      <c r="F63" s="218"/>
      <c r="G63" s="218"/>
      <c r="H63" s="218"/>
      <c r="I63" s="218"/>
    </row>
    <row r="64" spans="1:10" ht="17.149999999999999" customHeight="1" x14ac:dyDescent="0.35">
      <c r="A64" s="216"/>
      <c r="B64" s="219"/>
      <c r="C64" s="200"/>
      <c r="D64" s="218"/>
      <c r="E64" s="217"/>
      <c r="F64" s="218"/>
      <c r="G64" s="218"/>
      <c r="H64" s="218"/>
      <c r="I64" s="218"/>
    </row>
    <row r="65" spans="1:9" ht="17.149999999999999" customHeight="1" x14ac:dyDescent="0.35">
      <c r="A65" s="216"/>
      <c r="B65" s="219"/>
      <c r="C65" s="200"/>
      <c r="D65" s="218"/>
      <c r="E65" s="217"/>
      <c r="F65" s="218"/>
      <c r="G65" s="218"/>
      <c r="H65" s="218"/>
      <c r="I65" s="218"/>
    </row>
    <row r="66" spans="1:9" ht="17.149999999999999" customHeight="1" x14ac:dyDescent="0.35">
      <c r="A66" s="216"/>
      <c r="B66" s="219"/>
      <c r="C66" s="200"/>
      <c r="D66" s="218"/>
      <c r="E66" s="217"/>
      <c r="F66" s="218"/>
      <c r="G66" s="218"/>
      <c r="H66" s="218"/>
      <c r="I66" s="218"/>
    </row>
    <row r="67" spans="1:9" ht="17.149999999999999" customHeight="1" x14ac:dyDescent="0.35">
      <c r="A67" s="216"/>
      <c r="B67" s="219"/>
      <c r="C67" s="200"/>
      <c r="D67" s="218"/>
      <c r="E67" s="217"/>
      <c r="F67" s="218"/>
      <c r="G67" s="218"/>
      <c r="H67" s="218"/>
      <c r="I67" s="218"/>
    </row>
    <row r="68" spans="1:9" ht="17.149999999999999" customHeight="1" x14ac:dyDescent="0.35">
      <c r="A68" s="216"/>
      <c r="B68" s="219"/>
      <c r="C68" s="200"/>
      <c r="D68" s="218"/>
      <c r="E68" s="217"/>
      <c r="F68" s="218"/>
      <c r="G68" s="218"/>
      <c r="H68" s="218"/>
      <c r="I68" s="218"/>
    </row>
  </sheetData>
  <mergeCells count="6">
    <mergeCell ref="A2:I2"/>
    <mergeCell ref="A1:I1"/>
    <mergeCell ref="A52:A57"/>
    <mergeCell ref="A39:A51"/>
    <mergeCell ref="A28:A38"/>
    <mergeCell ref="A8:A27"/>
  </mergeCells>
  <conditionalFormatting sqref="C8:C57">
    <cfRule type="cellIs" dxfId="6" priority="1" operator="equal">
      <formula>"individu"</formula>
    </cfRule>
  </conditionalFormatting>
  <printOptions horizontalCentered="1"/>
  <pageMargins left="0.39370078740157483" right="0.19685039370078741" top="0.39370078740157483" bottom="0.19685039370078741" header="0.31496062992125984" footer="0.31496062992125984"/>
  <pageSetup paperSize="256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0"/>
  <sheetViews>
    <sheetView topLeftCell="A37" zoomScale="80" zoomScaleNormal="80" zoomScaleSheetLayoutView="70" workbookViewId="0">
      <selection activeCell="B53" sqref="B53:AT61"/>
    </sheetView>
  </sheetViews>
  <sheetFormatPr defaultColWidth="9.1796875" defaultRowHeight="13" x14ac:dyDescent="0.3"/>
  <cols>
    <col min="1" max="1" width="2.7265625" style="158" customWidth="1"/>
    <col min="2" max="2" width="31.54296875" style="123" customWidth="1"/>
    <col min="3" max="58" width="2.54296875" style="123" customWidth="1"/>
    <col min="59" max="16384" width="9.1796875" style="123"/>
  </cols>
  <sheetData>
    <row r="1" spans="1:59" ht="18" x14ac:dyDescent="0.3">
      <c r="A1" s="770" t="s">
        <v>228</v>
      </c>
      <c r="B1" s="770"/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770"/>
      <c r="AC1" s="770"/>
      <c r="AD1" s="770"/>
      <c r="AE1" s="770"/>
      <c r="AF1" s="770"/>
      <c r="AG1" s="770"/>
      <c r="AH1" s="770"/>
      <c r="AI1" s="770"/>
      <c r="AJ1" s="770"/>
      <c r="AK1" s="770"/>
      <c r="AL1" s="770"/>
      <c r="AM1" s="770"/>
      <c r="AN1" s="770"/>
      <c r="AO1" s="770"/>
      <c r="AP1" s="770"/>
      <c r="AQ1" s="770"/>
      <c r="AR1" s="770"/>
      <c r="AS1" s="770"/>
      <c r="AT1" s="770"/>
      <c r="AU1" s="770"/>
      <c r="AV1" s="770"/>
      <c r="AW1" s="770"/>
      <c r="AX1" s="770"/>
      <c r="AY1" s="770"/>
      <c r="AZ1" s="770"/>
      <c r="BA1" s="770"/>
      <c r="BB1" s="770"/>
      <c r="BC1" s="770"/>
      <c r="BD1" s="770"/>
      <c r="BE1" s="770"/>
      <c r="BF1" s="770"/>
    </row>
    <row r="2" spans="1:59" ht="18" x14ac:dyDescent="0.3">
      <c r="A2" s="770" t="s">
        <v>894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770"/>
      <c r="M2" s="770"/>
      <c r="N2" s="770"/>
      <c r="O2" s="770"/>
      <c r="P2" s="770"/>
      <c r="Q2" s="770"/>
      <c r="R2" s="770"/>
      <c r="S2" s="770"/>
      <c r="T2" s="770"/>
      <c r="U2" s="770"/>
      <c r="V2" s="770"/>
      <c r="W2" s="770"/>
      <c r="X2" s="770"/>
      <c r="Y2" s="770"/>
      <c r="Z2" s="770"/>
      <c r="AA2" s="770"/>
      <c r="AB2" s="770"/>
      <c r="AC2" s="770"/>
      <c r="AD2" s="770"/>
      <c r="AE2" s="770"/>
      <c r="AF2" s="770"/>
      <c r="AG2" s="770"/>
      <c r="AH2" s="770"/>
      <c r="AI2" s="770"/>
      <c r="AJ2" s="770"/>
      <c r="AK2" s="770"/>
      <c r="AL2" s="770"/>
      <c r="AM2" s="770"/>
      <c r="AN2" s="770"/>
      <c r="AO2" s="770"/>
      <c r="AP2" s="770"/>
      <c r="AQ2" s="770"/>
      <c r="AR2" s="770"/>
      <c r="AS2" s="770"/>
      <c r="AT2" s="770"/>
      <c r="AU2" s="770"/>
      <c r="AV2" s="770"/>
      <c r="AW2" s="770"/>
      <c r="AX2" s="770"/>
      <c r="AY2" s="770"/>
      <c r="AZ2" s="770"/>
      <c r="BA2" s="770"/>
      <c r="BB2" s="770"/>
      <c r="BC2" s="770"/>
      <c r="BD2" s="770"/>
      <c r="BE2" s="770"/>
      <c r="BF2" s="770"/>
    </row>
    <row r="3" spans="1:59" ht="18" x14ac:dyDescent="0.3">
      <c r="A3" s="770" t="s">
        <v>1355</v>
      </c>
      <c r="B3" s="770"/>
      <c r="C3" s="770"/>
      <c r="D3" s="770"/>
      <c r="E3" s="770"/>
      <c r="F3" s="770"/>
      <c r="G3" s="770"/>
      <c r="H3" s="770"/>
      <c r="I3" s="770"/>
      <c r="J3" s="770"/>
      <c r="K3" s="770"/>
      <c r="L3" s="770"/>
      <c r="M3" s="770"/>
      <c r="N3" s="770"/>
      <c r="O3" s="770"/>
      <c r="P3" s="770"/>
      <c r="Q3" s="770"/>
      <c r="R3" s="770"/>
      <c r="S3" s="770"/>
      <c r="T3" s="770"/>
      <c r="U3" s="770"/>
      <c r="V3" s="770"/>
      <c r="W3" s="770"/>
      <c r="X3" s="770"/>
      <c r="Y3" s="770"/>
      <c r="Z3" s="770"/>
      <c r="AA3" s="770"/>
      <c r="AB3" s="770"/>
      <c r="AC3" s="770"/>
      <c r="AD3" s="770"/>
      <c r="AE3" s="770"/>
      <c r="AF3" s="770"/>
      <c r="AG3" s="770"/>
      <c r="AH3" s="770"/>
      <c r="AI3" s="770"/>
      <c r="AJ3" s="770"/>
      <c r="AK3" s="770"/>
      <c r="AL3" s="770"/>
      <c r="AM3" s="770"/>
      <c r="AN3" s="770"/>
      <c r="AO3" s="770"/>
      <c r="AP3" s="770"/>
      <c r="AQ3" s="770"/>
      <c r="AR3" s="770"/>
      <c r="AS3" s="770"/>
      <c r="AT3" s="770"/>
      <c r="AU3" s="770"/>
      <c r="AV3" s="770"/>
      <c r="AW3" s="770"/>
      <c r="AX3" s="770"/>
      <c r="AY3" s="770"/>
      <c r="AZ3" s="770"/>
      <c r="BA3" s="770"/>
      <c r="BB3" s="770"/>
      <c r="BC3" s="770"/>
      <c r="BD3" s="770"/>
      <c r="BE3" s="770"/>
      <c r="BF3" s="770"/>
    </row>
    <row r="4" spans="1:59" x14ac:dyDescent="0.3">
      <c r="B4" s="159"/>
    </row>
    <row r="5" spans="1:59" s="160" customFormat="1" ht="19.5" customHeight="1" x14ac:dyDescent="0.35">
      <c r="A5" s="771"/>
      <c r="B5" s="772"/>
      <c r="C5" s="767" t="s">
        <v>118</v>
      </c>
      <c r="D5" s="767"/>
      <c r="E5" s="767"/>
      <c r="F5" s="767"/>
      <c r="G5" s="767" t="s">
        <v>126</v>
      </c>
      <c r="H5" s="767"/>
      <c r="I5" s="767"/>
      <c r="J5" s="767"/>
      <c r="K5" s="767"/>
      <c r="L5" s="767" t="s">
        <v>127</v>
      </c>
      <c r="M5" s="767"/>
      <c r="N5" s="767"/>
      <c r="O5" s="767"/>
      <c r="P5" s="767" t="s">
        <v>128</v>
      </c>
      <c r="Q5" s="767"/>
      <c r="R5" s="767"/>
      <c r="S5" s="767"/>
      <c r="T5" s="767"/>
      <c r="U5" s="767" t="s">
        <v>129</v>
      </c>
      <c r="V5" s="767"/>
      <c r="W5" s="767"/>
      <c r="X5" s="767"/>
      <c r="Y5" s="767" t="s">
        <v>130</v>
      </c>
      <c r="Z5" s="767"/>
      <c r="AA5" s="767"/>
      <c r="AB5" s="767"/>
      <c r="AC5" s="767" t="s">
        <v>122</v>
      </c>
      <c r="AD5" s="767"/>
      <c r="AE5" s="767"/>
      <c r="AF5" s="767"/>
      <c r="AG5" s="767"/>
      <c r="AH5" s="767" t="s">
        <v>131</v>
      </c>
      <c r="AI5" s="767"/>
      <c r="AJ5" s="767"/>
      <c r="AK5" s="767"/>
      <c r="AL5" s="767" t="s">
        <v>132</v>
      </c>
      <c r="AM5" s="767"/>
      <c r="AN5" s="767"/>
      <c r="AO5" s="767"/>
      <c r="AP5" s="767" t="s">
        <v>133</v>
      </c>
      <c r="AQ5" s="767"/>
      <c r="AR5" s="767"/>
      <c r="AS5" s="767"/>
      <c r="AT5" s="767" t="s">
        <v>135</v>
      </c>
      <c r="AU5" s="767"/>
      <c r="AV5" s="767"/>
      <c r="AW5" s="767"/>
      <c r="AX5" s="767"/>
      <c r="AY5" s="767" t="s">
        <v>134</v>
      </c>
      <c r="AZ5" s="767"/>
      <c r="BA5" s="767"/>
      <c r="BB5" s="767"/>
      <c r="BC5" s="767" t="s">
        <v>118</v>
      </c>
      <c r="BD5" s="767"/>
      <c r="BE5" s="767"/>
      <c r="BF5" s="767"/>
    </row>
    <row r="6" spans="1:59" ht="20.25" customHeight="1" x14ac:dyDescent="0.3">
      <c r="A6" s="773"/>
      <c r="B6" s="774"/>
      <c r="C6" s="423">
        <v>1</v>
      </c>
      <c r="D6" s="423">
        <v>2</v>
      </c>
      <c r="E6" s="423">
        <v>3</v>
      </c>
      <c r="F6" s="423">
        <v>4</v>
      </c>
      <c r="G6" s="423">
        <v>1</v>
      </c>
      <c r="H6" s="423">
        <v>2</v>
      </c>
      <c r="I6" s="423">
        <v>3</v>
      </c>
      <c r="J6" s="423">
        <v>4</v>
      </c>
      <c r="K6" s="423">
        <v>5</v>
      </c>
      <c r="L6" s="423">
        <v>1</v>
      </c>
      <c r="M6" s="423">
        <v>2</v>
      </c>
      <c r="N6" s="423">
        <v>3</v>
      </c>
      <c r="O6" s="423">
        <v>4</v>
      </c>
      <c r="P6" s="423">
        <v>1</v>
      </c>
      <c r="Q6" s="423">
        <v>2</v>
      </c>
      <c r="R6" s="423">
        <v>3</v>
      </c>
      <c r="S6" s="423">
        <v>4</v>
      </c>
      <c r="T6" s="423">
        <v>5</v>
      </c>
      <c r="U6" s="423">
        <v>1</v>
      </c>
      <c r="V6" s="423">
        <v>2</v>
      </c>
      <c r="W6" s="423">
        <v>3</v>
      </c>
      <c r="X6" s="423">
        <v>4</v>
      </c>
      <c r="Y6" s="423">
        <v>1</v>
      </c>
      <c r="Z6" s="423">
        <v>2</v>
      </c>
      <c r="AA6" s="423">
        <v>3</v>
      </c>
      <c r="AB6" s="423">
        <v>4</v>
      </c>
      <c r="AC6" s="423">
        <v>1</v>
      </c>
      <c r="AD6" s="423">
        <v>2</v>
      </c>
      <c r="AE6" s="423">
        <v>3</v>
      </c>
      <c r="AF6" s="423">
        <v>4</v>
      </c>
      <c r="AG6" s="423">
        <v>5</v>
      </c>
      <c r="AH6" s="423">
        <v>1</v>
      </c>
      <c r="AI6" s="423">
        <v>2</v>
      </c>
      <c r="AJ6" s="423">
        <v>3</v>
      </c>
      <c r="AK6" s="423">
        <v>4</v>
      </c>
      <c r="AL6" s="423">
        <v>1</v>
      </c>
      <c r="AM6" s="423">
        <v>2</v>
      </c>
      <c r="AN6" s="423">
        <v>3</v>
      </c>
      <c r="AO6" s="423">
        <v>4</v>
      </c>
      <c r="AP6" s="423">
        <v>1</v>
      </c>
      <c r="AQ6" s="423">
        <v>2</v>
      </c>
      <c r="AR6" s="423">
        <v>3</v>
      </c>
      <c r="AS6" s="423">
        <v>4</v>
      </c>
      <c r="AT6" s="423">
        <v>1</v>
      </c>
      <c r="AU6" s="423">
        <v>2</v>
      </c>
      <c r="AV6" s="423">
        <v>3</v>
      </c>
      <c r="AW6" s="423">
        <v>4</v>
      </c>
      <c r="AX6" s="423">
        <v>5</v>
      </c>
      <c r="AY6" s="423">
        <v>1</v>
      </c>
      <c r="AZ6" s="423">
        <v>2</v>
      </c>
      <c r="BA6" s="423">
        <v>3</v>
      </c>
      <c r="BB6" s="423">
        <v>4</v>
      </c>
      <c r="BC6" s="423">
        <v>1</v>
      </c>
      <c r="BD6" s="423">
        <v>2</v>
      </c>
      <c r="BE6" s="423">
        <v>3</v>
      </c>
      <c r="BF6" s="423">
        <v>4</v>
      </c>
    </row>
    <row r="7" spans="1:59" x14ac:dyDescent="0.3">
      <c r="A7" s="161" t="s">
        <v>111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3"/>
      <c r="BC7" s="162"/>
      <c r="BD7" s="162"/>
      <c r="BE7" s="162"/>
      <c r="BF7" s="163"/>
      <c r="BG7" s="164"/>
    </row>
    <row r="8" spans="1:59" ht="26" x14ac:dyDescent="0.3">
      <c r="A8" s="165">
        <v>1</v>
      </c>
      <c r="B8" s="70" t="s">
        <v>142</v>
      </c>
      <c r="C8" s="167"/>
      <c r="D8" s="168"/>
      <c r="E8" s="566" t="s">
        <v>203</v>
      </c>
      <c r="F8" s="567"/>
      <c r="G8" s="567"/>
      <c r="H8" s="567"/>
      <c r="I8" s="567"/>
      <c r="J8" s="568"/>
      <c r="K8" s="567"/>
      <c r="L8" s="567"/>
      <c r="M8" s="567"/>
      <c r="N8" s="569"/>
      <c r="O8" s="568"/>
      <c r="P8" s="566"/>
      <c r="Q8" s="567"/>
      <c r="R8" s="567"/>
      <c r="S8" s="567"/>
      <c r="T8" s="567"/>
      <c r="U8" s="569"/>
      <c r="V8" s="569"/>
      <c r="W8" s="569"/>
      <c r="X8" s="570"/>
      <c r="Y8" s="571"/>
      <c r="Z8" s="568"/>
      <c r="AA8" s="567"/>
      <c r="AB8" s="567"/>
      <c r="AC8" s="567"/>
      <c r="AD8" s="567"/>
      <c r="AE8" s="567"/>
      <c r="AF8" s="567"/>
      <c r="AG8" s="567"/>
      <c r="AH8" s="567"/>
      <c r="AI8" s="567"/>
      <c r="AJ8" s="567"/>
      <c r="AK8" s="569"/>
      <c r="AL8" s="568"/>
      <c r="AM8" s="566"/>
      <c r="AN8" s="567"/>
      <c r="AO8" s="569"/>
      <c r="AP8" s="572"/>
      <c r="AQ8" s="566"/>
      <c r="AR8" s="573"/>
      <c r="AS8" s="569"/>
      <c r="AT8" s="756" t="s">
        <v>850</v>
      </c>
      <c r="AU8" s="757"/>
      <c r="AV8" s="757"/>
      <c r="AW8" s="757"/>
      <c r="AX8" s="758"/>
      <c r="AY8" s="175"/>
      <c r="AZ8" s="176"/>
      <c r="BA8" s="177"/>
      <c r="BB8" s="174"/>
      <c r="BC8" s="175"/>
      <c r="BD8" s="560"/>
      <c r="BE8" s="125" t="s">
        <v>203</v>
      </c>
      <c r="BF8" s="125" t="s">
        <v>203</v>
      </c>
    </row>
    <row r="9" spans="1:59" ht="26" x14ac:dyDescent="0.3">
      <c r="A9" s="165">
        <v>2</v>
      </c>
      <c r="B9" s="68" t="s">
        <v>156</v>
      </c>
      <c r="C9" s="167"/>
      <c r="D9" s="168"/>
      <c r="E9" s="125" t="s">
        <v>203</v>
      </c>
      <c r="F9" s="125" t="s">
        <v>203</v>
      </c>
      <c r="G9" s="125"/>
      <c r="H9" s="125"/>
      <c r="I9" s="125"/>
      <c r="J9" s="568"/>
      <c r="K9" s="125"/>
      <c r="L9" s="125"/>
      <c r="M9" s="125"/>
      <c r="N9" s="574"/>
      <c r="O9" s="568"/>
      <c r="P9" s="575"/>
      <c r="Q9" s="125"/>
      <c r="R9" s="125"/>
      <c r="S9" s="125"/>
      <c r="T9" s="125"/>
      <c r="U9" s="574"/>
      <c r="V9" s="574"/>
      <c r="W9" s="574"/>
      <c r="X9" s="570"/>
      <c r="Y9" s="571"/>
      <c r="Z9" s="568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574"/>
      <c r="AL9" s="568"/>
      <c r="AM9" s="575"/>
      <c r="AN9" s="125"/>
      <c r="AO9" s="574"/>
      <c r="AP9" s="573"/>
      <c r="AQ9" s="575"/>
      <c r="AR9" s="573"/>
      <c r="AS9" s="574"/>
      <c r="AT9" s="759"/>
      <c r="AU9" s="760"/>
      <c r="AV9" s="760"/>
      <c r="AW9" s="760"/>
      <c r="AX9" s="761"/>
      <c r="AY9" s="175"/>
      <c r="AZ9" s="176"/>
      <c r="BA9" s="177"/>
      <c r="BB9" s="174"/>
      <c r="BC9" s="175"/>
      <c r="BD9" s="560"/>
      <c r="BE9" s="125" t="s">
        <v>203</v>
      </c>
      <c r="BF9" s="125" t="s">
        <v>203</v>
      </c>
    </row>
    <row r="10" spans="1:59" ht="26" x14ac:dyDescent="0.3">
      <c r="A10" s="165">
        <v>3</v>
      </c>
      <c r="B10" s="68" t="s">
        <v>144</v>
      </c>
      <c r="C10" s="167"/>
      <c r="D10" s="168"/>
      <c r="E10" s="575"/>
      <c r="F10" s="125" t="s">
        <v>203</v>
      </c>
      <c r="G10" s="125" t="s">
        <v>203</v>
      </c>
      <c r="H10" s="125"/>
      <c r="I10" s="125"/>
      <c r="J10" s="568"/>
      <c r="K10" s="125"/>
      <c r="L10" s="125"/>
      <c r="M10" s="125"/>
      <c r="N10" s="574"/>
      <c r="O10" s="568"/>
      <c r="P10" s="575"/>
      <c r="Q10" s="125"/>
      <c r="R10" s="125"/>
      <c r="S10" s="125"/>
      <c r="T10" s="125"/>
      <c r="U10" s="574"/>
      <c r="V10" s="574"/>
      <c r="W10" s="574"/>
      <c r="X10" s="570"/>
      <c r="Y10" s="571"/>
      <c r="Z10" s="568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574"/>
      <c r="AL10" s="568"/>
      <c r="AM10" s="575"/>
      <c r="AN10" s="125"/>
      <c r="AO10" s="574"/>
      <c r="AP10" s="573"/>
      <c r="AQ10" s="575"/>
      <c r="AR10" s="573"/>
      <c r="AS10" s="574"/>
      <c r="AT10" s="759"/>
      <c r="AU10" s="760"/>
      <c r="AV10" s="760"/>
      <c r="AW10" s="760"/>
      <c r="AX10" s="761"/>
      <c r="AY10" s="175"/>
      <c r="AZ10" s="176"/>
      <c r="BA10" s="177"/>
      <c r="BB10" s="174"/>
      <c r="BC10" s="175"/>
      <c r="BD10" s="560"/>
      <c r="BE10" s="125" t="s">
        <v>203</v>
      </c>
      <c r="BF10" s="125" t="s">
        <v>203</v>
      </c>
    </row>
    <row r="11" spans="1:59" ht="26" x14ac:dyDescent="0.3">
      <c r="A11" s="165">
        <v>4</v>
      </c>
      <c r="B11" s="68" t="s">
        <v>154</v>
      </c>
      <c r="C11" s="167"/>
      <c r="D11" s="168"/>
      <c r="E11" s="575" t="s">
        <v>203</v>
      </c>
      <c r="F11" s="125" t="s">
        <v>203</v>
      </c>
      <c r="G11" s="125"/>
      <c r="H11" s="125"/>
      <c r="I11" s="125"/>
      <c r="J11" s="568"/>
      <c r="K11" s="125"/>
      <c r="L11" s="125"/>
      <c r="M11" s="125"/>
      <c r="N11" s="574"/>
      <c r="O11" s="568"/>
      <c r="P11" s="575"/>
      <c r="Q11" s="125"/>
      <c r="R11" s="125"/>
      <c r="S11" s="125"/>
      <c r="T11" s="125"/>
      <c r="U11" s="574"/>
      <c r="V11" s="574"/>
      <c r="W11" s="574"/>
      <c r="X11" s="570"/>
      <c r="Y11" s="571"/>
      <c r="Z11" s="568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574"/>
      <c r="AL11" s="568"/>
      <c r="AM11" s="575"/>
      <c r="AN11" s="125"/>
      <c r="AO11" s="574"/>
      <c r="AP11" s="573"/>
      <c r="AQ11" s="575"/>
      <c r="AR11" s="573"/>
      <c r="AS11" s="574"/>
      <c r="AT11" s="759"/>
      <c r="AU11" s="760"/>
      <c r="AV11" s="760"/>
      <c r="AW11" s="760"/>
      <c r="AX11" s="761"/>
      <c r="AY11" s="175"/>
      <c r="AZ11" s="176"/>
      <c r="BA11" s="177"/>
      <c r="BB11" s="174"/>
      <c r="BC11" s="175"/>
      <c r="BD11" s="560"/>
      <c r="BE11" s="125" t="s">
        <v>203</v>
      </c>
      <c r="BF11" s="125" t="s">
        <v>203</v>
      </c>
    </row>
    <row r="12" spans="1:59" x14ac:dyDescent="0.3">
      <c r="A12" s="165">
        <v>5</v>
      </c>
      <c r="B12" s="68" t="s">
        <v>155</v>
      </c>
      <c r="C12" s="167"/>
      <c r="D12" s="168"/>
      <c r="E12" s="575" t="s">
        <v>203</v>
      </c>
      <c r="F12" s="125" t="s">
        <v>203</v>
      </c>
      <c r="G12" s="125"/>
      <c r="H12" s="125"/>
      <c r="I12" s="125"/>
      <c r="J12" s="568"/>
      <c r="K12" s="125"/>
      <c r="L12" s="125"/>
      <c r="M12" s="125"/>
      <c r="N12" s="574"/>
      <c r="O12" s="568"/>
      <c r="P12" s="575"/>
      <c r="Q12" s="125"/>
      <c r="R12" s="125"/>
      <c r="S12" s="125"/>
      <c r="T12" s="125"/>
      <c r="U12" s="574"/>
      <c r="V12" s="574"/>
      <c r="W12" s="574"/>
      <c r="X12" s="570"/>
      <c r="Y12" s="571"/>
      <c r="Z12" s="568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574"/>
      <c r="AL12" s="568"/>
      <c r="AM12" s="575"/>
      <c r="AN12" s="125"/>
      <c r="AO12" s="574"/>
      <c r="AP12" s="573"/>
      <c r="AQ12" s="575"/>
      <c r="AR12" s="573"/>
      <c r="AS12" s="574"/>
      <c r="AT12" s="759"/>
      <c r="AU12" s="760"/>
      <c r="AV12" s="760"/>
      <c r="AW12" s="760"/>
      <c r="AX12" s="761"/>
      <c r="AY12" s="175"/>
      <c r="AZ12" s="176"/>
      <c r="BA12" s="177"/>
      <c r="BB12" s="174"/>
      <c r="BC12" s="175"/>
      <c r="BD12" s="560"/>
      <c r="BE12" s="125" t="s">
        <v>203</v>
      </c>
      <c r="BF12" s="125" t="s">
        <v>203</v>
      </c>
    </row>
    <row r="13" spans="1:59" x14ac:dyDescent="0.3">
      <c r="A13" s="180" t="s">
        <v>112</v>
      </c>
      <c r="B13" s="181"/>
      <c r="C13" s="167"/>
      <c r="D13" s="168"/>
      <c r="E13" s="576"/>
      <c r="F13" s="576"/>
      <c r="G13" s="576"/>
      <c r="H13" s="576"/>
      <c r="I13" s="576"/>
      <c r="J13" s="568"/>
      <c r="K13" s="576"/>
      <c r="L13" s="576"/>
      <c r="M13" s="576"/>
      <c r="N13" s="576"/>
      <c r="O13" s="568"/>
      <c r="P13" s="576"/>
      <c r="Q13" s="576"/>
      <c r="R13" s="576"/>
      <c r="S13" s="576"/>
      <c r="T13" s="576"/>
      <c r="U13" s="576"/>
      <c r="V13" s="576"/>
      <c r="W13" s="576"/>
      <c r="X13" s="570"/>
      <c r="Y13" s="571"/>
      <c r="Z13" s="568"/>
      <c r="AA13" s="576"/>
      <c r="AB13" s="576"/>
      <c r="AC13" s="576"/>
      <c r="AD13" s="576"/>
      <c r="AE13" s="576"/>
      <c r="AF13" s="576"/>
      <c r="AG13" s="576"/>
      <c r="AH13" s="576"/>
      <c r="AI13" s="576"/>
      <c r="AJ13" s="576"/>
      <c r="AK13" s="576"/>
      <c r="AL13" s="568"/>
      <c r="AM13" s="576"/>
      <c r="AN13" s="576"/>
      <c r="AO13" s="576"/>
      <c r="AP13" s="573"/>
      <c r="AQ13" s="576"/>
      <c r="AR13" s="573"/>
      <c r="AS13" s="576"/>
      <c r="AT13" s="759"/>
      <c r="AU13" s="760"/>
      <c r="AV13" s="760"/>
      <c r="AW13" s="760"/>
      <c r="AX13" s="761"/>
      <c r="AY13" s="175"/>
      <c r="AZ13" s="176"/>
      <c r="BA13" s="177"/>
      <c r="BB13" s="174"/>
      <c r="BC13" s="175"/>
      <c r="BD13" s="560"/>
      <c r="BE13" s="560"/>
      <c r="BF13" s="560"/>
    </row>
    <row r="14" spans="1:59" x14ac:dyDescent="0.3">
      <c r="A14" s="768" t="s">
        <v>150</v>
      </c>
      <c r="B14" s="769"/>
      <c r="C14" s="167"/>
      <c r="D14" s="168"/>
      <c r="E14" s="577"/>
      <c r="F14" s="577"/>
      <c r="G14" s="577"/>
      <c r="H14" s="577"/>
      <c r="I14" s="577"/>
      <c r="J14" s="568"/>
      <c r="K14" s="577"/>
      <c r="L14" s="577"/>
      <c r="M14" s="577"/>
      <c r="N14" s="577"/>
      <c r="O14" s="568"/>
      <c r="P14" s="577"/>
      <c r="Q14" s="577"/>
      <c r="R14" s="577"/>
      <c r="S14" s="577"/>
      <c r="T14" s="577"/>
      <c r="U14" s="577"/>
      <c r="V14" s="577"/>
      <c r="W14" s="577"/>
      <c r="X14" s="570"/>
      <c r="Y14" s="571"/>
      <c r="Z14" s="568"/>
      <c r="AA14" s="577"/>
      <c r="AB14" s="577"/>
      <c r="AC14" s="577"/>
      <c r="AD14" s="577"/>
      <c r="AE14" s="577"/>
      <c r="AF14" s="577"/>
      <c r="AG14" s="577"/>
      <c r="AH14" s="577"/>
      <c r="AI14" s="577"/>
      <c r="AJ14" s="577"/>
      <c r="AK14" s="577"/>
      <c r="AL14" s="568"/>
      <c r="AM14" s="577"/>
      <c r="AN14" s="577"/>
      <c r="AO14" s="577"/>
      <c r="AP14" s="573"/>
      <c r="AQ14" s="577"/>
      <c r="AR14" s="573"/>
      <c r="AS14" s="577"/>
      <c r="AT14" s="759"/>
      <c r="AU14" s="760"/>
      <c r="AV14" s="760"/>
      <c r="AW14" s="760"/>
      <c r="AX14" s="761"/>
      <c r="AY14" s="175"/>
      <c r="AZ14" s="176"/>
      <c r="BA14" s="177"/>
      <c r="BB14" s="174"/>
      <c r="BC14" s="175"/>
      <c r="BD14" s="560"/>
      <c r="BE14" s="560"/>
      <c r="BF14" s="560"/>
    </row>
    <row r="15" spans="1:59" x14ac:dyDescent="0.3">
      <c r="A15" s="165">
        <v>1</v>
      </c>
      <c r="B15" s="183" t="s">
        <v>24</v>
      </c>
      <c r="C15" s="167"/>
      <c r="D15" s="168"/>
      <c r="E15" s="566" t="s">
        <v>203</v>
      </c>
      <c r="F15" s="567" t="s">
        <v>203</v>
      </c>
      <c r="G15" s="567" t="s">
        <v>203</v>
      </c>
      <c r="H15" s="567" t="s">
        <v>203</v>
      </c>
      <c r="I15" s="567" t="s">
        <v>203</v>
      </c>
      <c r="J15" s="568"/>
      <c r="K15" s="567" t="s">
        <v>203</v>
      </c>
      <c r="L15" s="567" t="s">
        <v>203</v>
      </c>
      <c r="M15" s="567" t="s">
        <v>203</v>
      </c>
      <c r="N15" s="567" t="s">
        <v>203</v>
      </c>
      <c r="O15" s="568"/>
      <c r="P15" s="566" t="s">
        <v>203</v>
      </c>
      <c r="Q15" s="566" t="s">
        <v>203</v>
      </c>
      <c r="R15" s="566" t="s">
        <v>203</v>
      </c>
      <c r="S15" s="566"/>
      <c r="T15" s="566"/>
      <c r="U15" s="566" t="s">
        <v>203</v>
      </c>
      <c r="V15" s="566" t="s">
        <v>203</v>
      </c>
      <c r="W15" s="566" t="s">
        <v>203</v>
      </c>
      <c r="X15" s="570"/>
      <c r="Y15" s="571"/>
      <c r="Z15" s="568"/>
      <c r="AA15" s="566" t="s">
        <v>203</v>
      </c>
      <c r="AB15" s="566" t="s">
        <v>203</v>
      </c>
      <c r="AC15" s="566" t="s">
        <v>203</v>
      </c>
      <c r="AD15" s="566" t="s">
        <v>203</v>
      </c>
      <c r="AE15" s="566" t="s">
        <v>203</v>
      </c>
      <c r="AF15" s="566" t="s">
        <v>203</v>
      </c>
      <c r="AG15" s="566" t="s">
        <v>203</v>
      </c>
      <c r="AH15" s="566" t="s">
        <v>203</v>
      </c>
      <c r="AI15" s="566" t="s">
        <v>203</v>
      </c>
      <c r="AJ15" s="566" t="s">
        <v>203</v>
      </c>
      <c r="AK15" s="566" t="s">
        <v>203</v>
      </c>
      <c r="AL15" s="568"/>
      <c r="AM15" s="566" t="s">
        <v>203</v>
      </c>
      <c r="AN15" s="566" t="s">
        <v>203</v>
      </c>
      <c r="AO15" s="561" t="s">
        <v>203</v>
      </c>
      <c r="AP15" s="573"/>
      <c r="AQ15" s="566" t="s">
        <v>203</v>
      </c>
      <c r="AR15" s="573"/>
      <c r="AS15" s="561" t="s">
        <v>203</v>
      </c>
      <c r="AT15" s="759"/>
      <c r="AU15" s="760"/>
      <c r="AV15" s="760"/>
      <c r="AW15" s="760"/>
      <c r="AX15" s="761"/>
      <c r="AY15" s="175"/>
      <c r="AZ15" s="176"/>
      <c r="BA15" s="177"/>
      <c r="BB15" s="174"/>
      <c r="BC15" s="175"/>
      <c r="BD15" s="560"/>
      <c r="BE15" s="560"/>
      <c r="BF15" s="560"/>
    </row>
    <row r="16" spans="1:59" x14ac:dyDescent="0.3">
      <c r="A16" s="165">
        <v>2</v>
      </c>
      <c r="B16" s="183" t="s">
        <v>229</v>
      </c>
      <c r="C16" s="167"/>
      <c r="D16" s="168"/>
      <c r="E16" s="566"/>
      <c r="F16" s="567"/>
      <c r="G16" s="567"/>
      <c r="H16" s="567"/>
      <c r="I16" s="567"/>
      <c r="J16" s="568"/>
      <c r="K16" s="567"/>
      <c r="L16" s="567"/>
      <c r="M16" s="567"/>
      <c r="N16" s="567"/>
      <c r="O16" s="568"/>
      <c r="P16" s="566"/>
      <c r="Q16" s="566"/>
      <c r="R16" s="566"/>
      <c r="S16" s="566"/>
      <c r="T16" s="566"/>
      <c r="U16" s="566" t="s">
        <v>203</v>
      </c>
      <c r="V16" s="566" t="s">
        <v>203</v>
      </c>
      <c r="W16" s="566" t="s">
        <v>203</v>
      </c>
      <c r="X16" s="570"/>
      <c r="Y16" s="571"/>
      <c r="Z16" s="568"/>
      <c r="AA16" s="566"/>
      <c r="AB16" s="566"/>
      <c r="AC16" s="566"/>
      <c r="AD16" s="566"/>
      <c r="AE16" s="566"/>
      <c r="AF16" s="566"/>
      <c r="AG16" s="566"/>
      <c r="AH16" s="566"/>
      <c r="AI16" s="566"/>
      <c r="AJ16" s="566"/>
      <c r="AK16" s="566"/>
      <c r="AL16" s="568"/>
      <c r="AM16" s="566"/>
      <c r="AN16" s="566"/>
      <c r="AO16" s="561"/>
      <c r="AP16" s="573"/>
      <c r="AQ16" s="566"/>
      <c r="AR16" s="573"/>
      <c r="AS16" s="561"/>
      <c r="AT16" s="759"/>
      <c r="AU16" s="760"/>
      <c r="AV16" s="760"/>
      <c r="AW16" s="760"/>
      <c r="AX16" s="761"/>
      <c r="AY16" s="175"/>
      <c r="AZ16" s="176"/>
      <c r="BA16" s="177"/>
      <c r="BB16" s="174"/>
      <c r="BC16" s="175"/>
      <c r="BD16" s="560"/>
      <c r="BE16" s="560"/>
      <c r="BF16" s="560"/>
    </row>
    <row r="17" spans="1:58" x14ac:dyDescent="0.3">
      <c r="A17" s="165">
        <v>3</v>
      </c>
      <c r="B17" s="183" t="s">
        <v>110</v>
      </c>
      <c r="C17" s="167"/>
      <c r="D17" s="168"/>
      <c r="E17" s="566" t="s">
        <v>203</v>
      </c>
      <c r="F17" s="566" t="s">
        <v>203</v>
      </c>
      <c r="G17" s="566" t="s">
        <v>203</v>
      </c>
      <c r="H17" s="566" t="s">
        <v>203</v>
      </c>
      <c r="I17" s="566" t="s">
        <v>203</v>
      </c>
      <c r="J17" s="568"/>
      <c r="K17" s="566" t="s">
        <v>203</v>
      </c>
      <c r="L17" s="566" t="s">
        <v>203</v>
      </c>
      <c r="M17" s="566" t="s">
        <v>203</v>
      </c>
      <c r="N17" s="566" t="s">
        <v>203</v>
      </c>
      <c r="O17" s="568"/>
      <c r="P17" s="566" t="s">
        <v>203</v>
      </c>
      <c r="Q17" s="566" t="s">
        <v>203</v>
      </c>
      <c r="R17" s="566" t="s">
        <v>203</v>
      </c>
      <c r="S17" s="566"/>
      <c r="T17" s="566"/>
      <c r="U17" s="566" t="s">
        <v>203</v>
      </c>
      <c r="V17" s="566" t="s">
        <v>203</v>
      </c>
      <c r="W17" s="566" t="s">
        <v>203</v>
      </c>
      <c r="X17" s="570"/>
      <c r="Y17" s="571"/>
      <c r="Z17" s="568"/>
      <c r="AA17" s="566" t="s">
        <v>203</v>
      </c>
      <c r="AB17" s="566" t="s">
        <v>203</v>
      </c>
      <c r="AC17" s="566" t="s">
        <v>203</v>
      </c>
      <c r="AD17" s="566" t="s">
        <v>203</v>
      </c>
      <c r="AE17" s="566" t="s">
        <v>203</v>
      </c>
      <c r="AF17" s="566" t="s">
        <v>203</v>
      </c>
      <c r="AG17" s="566" t="s">
        <v>203</v>
      </c>
      <c r="AH17" s="566" t="s">
        <v>203</v>
      </c>
      <c r="AI17" s="566" t="s">
        <v>203</v>
      </c>
      <c r="AJ17" s="566" t="s">
        <v>203</v>
      </c>
      <c r="AK17" s="566" t="s">
        <v>203</v>
      </c>
      <c r="AL17" s="568"/>
      <c r="AM17" s="566" t="s">
        <v>203</v>
      </c>
      <c r="AN17" s="566" t="s">
        <v>203</v>
      </c>
      <c r="AO17" s="561" t="s">
        <v>203</v>
      </c>
      <c r="AP17" s="573"/>
      <c r="AQ17" s="566" t="s">
        <v>203</v>
      </c>
      <c r="AR17" s="573"/>
      <c r="AS17" s="561" t="s">
        <v>203</v>
      </c>
      <c r="AT17" s="759"/>
      <c r="AU17" s="760"/>
      <c r="AV17" s="760"/>
      <c r="AW17" s="760"/>
      <c r="AX17" s="761"/>
      <c r="AY17" s="175"/>
      <c r="AZ17" s="176"/>
      <c r="BA17" s="177"/>
      <c r="BB17" s="174"/>
      <c r="BC17" s="175"/>
      <c r="BD17" s="560"/>
      <c r="BE17" s="560"/>
      <c r="BF17" s="560"/>
    </row>
    <row r="18" spans="1:58" x14ac:dyDescent="0.3">
      <c r="A18" s="165">
        <v>4</v>
      </c>
      <c r="B18" s="183" t="s">
        <v>230</v>
      </c>
      <c r="C18" s="167"/>
      <c r="D18" s="168"/>
      <c r="E18" s="566"/>
      <c r="F18" s="567"/>
      <c r="G18" s="566" t="s">
        <v>203</v>
      </c>
      <c r="H18" s="567"/>
      <c r="I18" s="567"/>
      <c r="J18" s="568"/>
      <c r="K18" s="567"/>
      <c r="L18" s="566" t="s">
        <v>203</v>
      </c>
      <c r="M18" s="567"/>
      <c r="N18" s="567"/>
      <c r="O18" s="568"/>
      <c r="P18" s="566" t="s">
        <v>203</v>
      </c>
      <c r="Q18" s="566"/>
      <c r="R18" s="566"/>
      <c r="S18" s="566"/>
      <c r="T18" s="566"/>
      <c r="U18" s="566"/>
      <c r="V18" s="566"/>
      <c r="W18" s="566"/>
      <c r="X18" s="570"/>
      <c r="Y18" s="571"/>
      <c r="Z18" s="568"/>
      <c r="AA18" s="566"/>
      <c r="AB18" s="566"/>
      <c r="AC18" s="566" t="s">
        <v>203</v>
      </c>
      <c r="AD18" s="566"/>
      <c r="AE18" s="566"/>
      <c r="AF18" s="566"/>
      <c r="AG18" s="566"/>
      <c r="AH18" s="566" t="s">
        <v>203</v>
      </c>
      <c r="AI18" s="566"/>
      <c r="AJ18" s="566"/>
      <c r="AK18" s="566"/>
      <c r="AL18" s="568"/>
      <c r="AM18" s="566" t="s">
        <v>203</v>
      </c>
      <c r="AN18" s="566"/>
      <c r="AO18" s="561"/>
      <c r="AP18" s="573"/>
      <c r="AQ18" s="566"/>
      <c r="AR18" s="573"/>
      <c r="AS18" s="561"/>
      <c r="AT18" s="759"/>
      <c r="AU18" s="760"/>
      <c r="AV18" s="760"/>
      <c r="AW18" s="760"/>
      <c r="AX18" s="761"/>
      <c r="AY18" s="175"/>
      <c r="AZ18" s="176"/>
      <c r="BA18" s="177"/>
      <c r="BB18" s="174"/>
      <c r="BC18" s="175"/>
      <c r="BD18" s="560"/>
      <c r="BE18" s="560"/>
      <c r="BF18" s="560"/>
    </row>
    <row r="19" spans="1:58" x14ac:dyDescent="0.3">
      <c r="A19" s="165">
        <v>5</v>
      </c>
      <c r="B19" s="183" t="s">
        <v>231</v>
      </c>
      <c r="C19" s="167"/>
      <c r="D19" s="168"/>
      <c r="E19" s="566"/>
      <c r="F19" s="567"/>
      <c r="G19" s="567"/>
      <c r="H19" s="567"/>
      <c r="I19" s="567"/>
      <c r="J19" s="568"/>
      <c r="K19" s="567"/>
      <c r="L19" s="567"/>
      <c r="M19" s="567"/>
      <c r="N19" s="567"/>
      <c r="O19" s="568"/>
      <c r="P19" s="566"/>
      <c r="Q19" s="566"/>
      <c r="R19" s="566"/>
      <c r="S19" s="566"/>
      <c r="T19" s="566"/>
      <c r="U19" s="566"/>
      <c r="V19" s="566"/>
      <c r="W19" s="566"/>
      <c r="X19" s="570"/>
      <c r="Y19" s="571"/>
      <c r="Z19" s="568"/>
      <c r="AA19" s="566"/>
      <c r="AB19" s="566"/>
      <c r="AC19" s="566"/>
      <c r="AD19" s="566"/>
      <c r="AE19" s="566"/>
      <c r="AF19" s="566"/>
      <c r="AG19" s="566"/>
      <c r="AH19" s="566"/>
      <c r="AI19" s="566"/>
      <c r="AJ19" s="566"/>
      <c r="AK19" s="566"/>
      <c r="AL19" s="568"/>
      <c r="AM19" s="566"/>
      <c r="AN19" s="566"/>
      <c r="AO19" s="561"/>
      <c r="AP19" s="573"/>
      <c r="AQ19" s="566"/>
      <c r="AR19" s="573"/>
      <c r="AS19" s="561"/>
      <c r="AT19" s="759"/>
      <c r="AU19" s="760"/>
      <c r="AV19" s="760"/>
      <c r="AW19" s="760"/>
      <c r="AX19" s="761"/>
      <c r="AY19" s="175"/>
      <c r="AZ19" s="176"/>
      <c r="BA19" s="177"/>
      <c r="BB19" s="174"/>
      <c r="BC19" s="175"/>
      <c r="BD19" s="560"/>
      <c r="BE19" s="560"/>
      <c r="BF19" s="560"/>
    </row>
    <row r="20" spans="1:58" x14ac:dyDescent="0.3">
      <c r="A20" s="165">
        <v>6</v>
      </c>
      <c r="B20" s="184" t="s">
        <v>232</v>
      </c>
      <c r="C20" s="167"/>
      <c r="D20" s="168"/>
      <c r="E20" s="566"/>
      <c r="F20" s="567"/>
      <c r="G20" s="567"/>
      <c r="H20" s="567"/>
      <c r="I20" s="567"/>
      <c r="J20" s="568"/>
      <c r="K20" s="567"/>
      <c r="L20" s="567"/>
      <c r="M20" s="567"/>
      <c r="N20" s="567"/>
      <c r="O20" s="568"/>
      <c r="P20" s="566"/>
      <c r="Q20" s="566"/>
      <c r="R20" s="566"/>
      <c r="S20" s="566"/>
      <c r="T20" s="566"/>
      <c r="U20" s="566"/>
      <c r="V20" s="566"/>
      <c r="W20" s="566"/>
      <c r="X20" s="570"/>
      <c r="Y20" s="571"/>
      <c r="Z20" s="568"/>
      <c r="AA20" s="566"/>
      <c r="AB20" s="566"/>
      <c r="AC20" s="566"/>
      <c r="AD20" s="566"/>
      <c r="AE20" s="566"/>
      <c r="AF20" s="566"/>
      <c r="AG20" s="566"/>
      <c r="AH20" s="566"/>
      <c r="AI20" s="566"/>
      <c r="AJ20" s="566"/>
      <c r="AK20" s="566"/>
      <c r="AL20" s="568"/>
      <c r="AM20" s="566"/>
      <c r="AN20" s="566"/>
      <c r="AO20" s="561"/>
      <c r="AP20" s="573"/>
      <c r="AQ20" s="566"/>
      <c r="AR20" s="573"/>
      <c r="AS20" s="561"/>
      <c r="AT20" s="759"/>
      <c r="AU20" s="760"/>
      <c r="AV20" s="760"/>
      <c r="AW20" s="760"/>
      <c r="AX20" s="761"/>
      <c r="AY20" s="175"/>
      <c r="AZ20" s="176"/>
      <c r="BA20" s="177"/>
      <c r="BB20" s="174"/>
      <c r="BC20" s="175"/>
      <c r="BD20" s="560"/>
      <c r="BE20" s="560"/>
      <c r="BF20" s="560"/>
    </row>
    <row r="21" spans="1:58" x14ac:dyDescent="0.3">
      <c r="A21" s="768" t="s">
        <v>151</v>
      </c>
      <c r="B21" s="769"/>
      <c r="C21" s="167"/>
      <c r="D21" s="168"/>
      <c r="E21" s="577"/>
      <c r="F21" s="577"/>
      <c r="G21" s="577"/>
      <c r="H21" s="577"/>
      <c r="I21" s="577"/>
      <c r="J21" s="568"/>
      <c r="K21" s="577"/>
      <c r="L21" s="577"/>
      <c r="M21" s="577"/>
      <c r="N21" s="577"/>
      <c r="O21" s="568"/>
      <c r="P21" s="577"/>
      <c r="Q21" s="577"/>
      <c r="R21" s="577"/>
      <c r="S21" s="577"/>
      <c r="T21" s="577"/>
      <c r="U21" s="577"/>
      <c r="V21" s="577"/>
      <c r="W21" s="577"/>
      <c r="X21" s="570"/>
      <c r="Y21" s="571"/>
      <c r="Z21" s="568"/>
      <c r="AA21" s="577"/>
      <c r="AB21" s="577"/>
      <c r="AC21" s="577"/>
      <c r="AD21" s="577"/>
      <c r="AE21" s="577"/>
      <c r="AF21" s="577"/>
      <c r="AG21" s="577"/>
      <c r="AH21" s="577"/>
      <c r="AI21" s="577"/>
      <c r="AJ21" s="577"/>
      <c r="AK21" s="577"/>
      <c r="AL21" s="568"/>
      <c r="AM21" s="577"/>
      <c r="AN21" s="577"/>
      <c r="AO21" s="577"/>
      <c r="AP21" s="573"/>
      <c r="AQ21" s="577"/>
      <c r="AR21" s="573"/>
      <c r="AS21" s="577"/>
      <c r="AT21" s="759"/>
      <c r="AU21" s="760"/>
      <c r="AV21" s="760"/>
      <c r="AW21" s="760"/>
      <c r="AX21" s="761"/>
      <c r="AY21" s="175"/>
      <c r="AZ21" s="176"/>
      <c r="BA21" s="177"/>
      <c r="BB21" s="174"/>
      <c r="BC21" s="175"/>
      <c r="BD21" s="560"/>
      <c r="BE21" s="560"/>
      <c r="BF21" s="560"/>
    </row>
    <row r="22" spans="1:58" x14ac:dyDescent="0.3">
      <c r="A22" s="165">
        <v>1</v>
      </c>
      <c r="B22" s="183" t="s">
        <v>233</v>
      </c>
      <c r="C22" s="167"/>
      <c r="D22" s="168"/>
      <c r="E22" s="747" t="s">
        <v>848</v>
      </c>
      <c r="F22" s="748"/>
      <c r="G22" s="748"/>
      <c r="H22" s="748"/>
      <c r="I22" s="749"/>
      <c r="J22" s="172"/>
      <c r="K22" s="747" t="s">
        <v>849</v>
      </c>
      <c r="L22" s="748"/>
      <c r="M22" s="748"/>
      <c r="N22" s="749"/>
      <c r="O22" s="172"/>
      <c r="P22" s="747" t="s">
        <v>204</v>
      </c>
      <c r="Q22" s="748"/>
      <c r="R22" s="748"/>
      <c r="S22" s="748"/>
      <c r="T22" s="748"/>
      <c r="U22" s="748"/>
      <c r="V22" s="748"/>
      <c r="W22" s="749"/>
      <c r="X22" s="173"/>
      <c r="Y22" s="174"/>
      <c r="Z22" s="172"/>
      <c r="AA22" s="747" t="s">
        <v>848</v>
      </c>
      <c r="AB22" s="748"/>
      <c r="AC22" s="748"/>
      <c r="AD22" s="748"/>
      <c r="AE22" s="748"/>
      <c r="AF22" s="748"/>
      <c r="AG22" s="748"/>
      <c r="AH22" s="748"/>
      <c r="AI22" s="748"/>
      <c r="AJ22" s="748"/>
      <c r="AK22" s="749"/>
      <c r="AL22" s="172"/>
      <c r="AM22" s="554" t="s">
        <v>205</v>
      </c>
      <c r="AN22" s="555"/>
      <c r="AO22" s="555"/>
      <c r="AP22" s="557"/>
      <c r="AQ22" s="555"/>
      <c r="AR22" s="557"/>
      <c r="AS22" s="555"/>
      <c r="AT22" s="759"/>
      <c r="AU22" s="760"/>
      <c r="AV22" s="760"/>
      <c r="AW22" s="760"/>
      <c r="AX22" s="761"/>
      <c r="AY22" s="175"/>
      <c r="AZ22" s="176"/>
      <c r="BA22" s="177"/>
      <c r="BB22" s="174"/>
      <c r="BC22" s="175"/>
      <c r="BD22" s="560"/>
      <c r="BE22" s="560"/>
      <c r="BF22" s="560"/>
    </row>
    <row r="23" spans="1:58" x14ac:dyDescent="0.3">
      <c r="A23" s="165">
        <v>2</v>
      </c>
      <c r="B23" s="184" t="s">
        <v>109</v>
      </c>
      <c r="C23" s="167"/>
      <c r="D23" s="168"/>
      <c r="E23" s="747" t="s">
        <v>848</v>
      </c>
      <c r="F23" s="748"/>
      <c r="G23" s="748"/>
      <c r="H23" s="748"/>
      <c r="I23" s="749"/>
      <c r="J23" s="172"/>
      <c r="K23" s="747" t="s">
        <v>849</v>
      </c>
      <c r="L23" s="748"/>
      <c r="M23" s="748"/>
      <c r="N23" s="749"/>
      <c r="O23" s="172"/>
      <c r="P23" s="747" t="s">
        <v>204</v>
      </c>
      <c r="Q23" s="748"/>
      <c r="R23" s="748"/>
      <c r="S23" s="748"/>
      <c r="T23" s="748"/>
      <c r="U23" s="748"/>
      <c r="V23" s="748"/>
      <c r="W23" s="749"/>
      <c r="X23" s="173"/>
      <c r="Y23" s="174"/>
      <c r="Z23" s="172"/>
      <c r="AA23" s="747" t="s">
        <v>848</v>
      </c>
      <c r="AB23" s="748"/>
      <c r="AC23" s="748"/>
      <c r="AD23" s="748"/>
      <c r="AE23" s="748"/>
      <c r="AF23" s="748"/>
      <c r="AG23" s="748"/>
      <c r="AH23" s="748"/>
      <c r="AI23" s="748"/>
      <c r="AJ23" s="748"/>
      <c r="AK23" s="749"/>
      <c r="AL23" s="172"/>
      <c r="AM23" s="554" t="s">
        <v>205</v>
      </c>
      <c r="AN23" s="555"/>
      <c r="AO23" s="555"/>
      <c r="AP23" s="557"/>
      <c r="AQ23" s="555"/>
      <c r="AR23" s="557"/>
      <c r="AS23" s="555"/>
      <c r="AT23" s="759"/>
      <c r="AU23" s="760"/>
      <c r="AV23" s="760"/>
      <c r="AW23" s="760"/>
      <c r="AX23" s="761"/>
      <c r="AY23" s="175"/>
      <c r="AZ23" s="176"/>
      <c r="BA23" s="177"/>
      <c r="BB23" s="174"/>
      <c r="BC23" s="175"/>
      <c r="BD23" s="560"/>
      <c r="BE23" s="560"/>
      <c r="BF23" s="560"/>
    </row>
    <row r="24" spans="1:58" x14ac:dyDescent="0.3">
      <c r="A24" s="165">
        <v>3</v>
      </c>
      <c r="B24" s="184" t="s">
        <v>149</v>
      </c>
      <c r="C24" s="167"/>
      <c r="D24" s="168"/>
      <c r="E24" s="747" t="s">
        <v>848</v>
      </c>
      <c r="F24" s="748"/>
      <c r="G24" s="748"/>
      <c r="H24" s="748"/>
      <c r="I24" s="749"/>
      <c r="J24" s="172"/>
      <c r="K24" s="747" t="s">
        <v>849</v>
      </c>
      <c r="L24" s="748"/>
      <c r="M24" s="748"/>
      <c r="N24" s="749"/>
      <c r="O24" s="172"/>
      <c r="P24" s="747" t="s">
        <v>204</v>
      </c>
      <c r="Q24" s="748"/>
      <c r="R24" s="748"/>
      <c r="S24" s="748"/>
      <c r="T24" s="748"/>
      <c r="U24" s="748"/>
      <c r="V24" s="748"/>
      <c r="W24" s="749"/>
      <c r="X24" s="173"/>
      <c r="Y24" s="174"/>
      <c r="Z24" s="172"/>
      <c r="AA24" s="747" t="s">
        <v>848</v>
      </c>
      <c r="AB24" s="748"/>
      <c r="AC24" s="748"/>
      <c r="AD24" s="748"/>
      <c r="AE24" s="748"/>
      <c r="AF24" s="748"/>
      <c r="AG24" s="748"/>
      <c r="AH24" s="748"/>
      <c r="AI24" s="748"/>
      <c r="AJ24" s="748"/>
      <c r="AK24" s="749"/>
      <c r="AL24" s="172"/>
      <c r="AM24" s="554" t="s">
        <v>205</v>
      </c>
      <c r="AN24" s="555"/>
      <c r="AO24" s="555"/>
      <c r="AP24" s="557"/>
      <c r="AQ24" s="555"/>
      <c r="AR24" s="557"/>
      <c r="AS24" s="555"/>
      <c r="AT24" s="759"/>
      <c r="AU24" s="760"/>
      <c r="AV24" s="760"/>
      <c r="AW24" s="760"/>
      <c r="AX24" s="761"/>
      <c r="AY24" s="175"/>
      <c r="AZ24" s="176"/>
      <c r="BA24" s="177"/>
      <c r="BB24" s="174"/>
      <c r="BC24" s="175"/>
      <c r="BD24" s="560"/>
      <c r="BE24" s="560"/>
      <c r="BF24" s="560"/>
    </row>
    <row r="25" spans="1:58" x14ac:dyDescent="0.3">
      <c r="A25" s="165">
        <v>4</v>
      </c>
      <c r="B25" s="184" t="s">
        <v>113</v>
      </c>
      <c r="C25" s="167"/>
      <c r="D25" s="168"/>
      <c r="E25" s="747" t="s">
        <v>848</v>
      </c>
      <c r="F25" s="748"/>
      <c r="G25" s="748"/>
      <c r="H25" s="748"/>
      <c r="I25" s="749"/>
      <c r="J25" s="172"/>
      <c r="K25" s="747" t="s">
        <v>849</v>
      </c>
      <c r="L25" s="748"/>
      <c r="M25" s="748"/>
      <c r="N25" s="749"/>
      <c r="O25" s="172"/>
      <c r="P25" s="747" t="s">
        <v>204</v>
      </c>
      <c r="Q25" s="748"/>
      <c r="R25" s="748"/>
      <c r="S25" s="748"/>
      <c r="T25" s="748"/>
      <c r="U25" s="748"/>
      <c r="V25" s="748"/>
      <c r="W25" s="749"/>
      <c r="X25" s="173"/>
      <c r="Y25" s="174"/>
      <c r="Z25" s="172"/>
      <c r="AA25" s="747" t="s">
        <v>848</v>
      </c>
      <c r="AB25" s="748"/>
      <c r="AC25" s="748"/>
      <c r="AD25" s="748"/>
      <c r="AE25" s="748"/>
      <c r="AF25" s="748"/>
      <c r="AG25" s="748"/>
      <c r="AH25" s="748"/>
      <c r="AI25" s="748"/>
      <c r="AJ25" s="748"/>
      <c r="AK25" s="749"/>
      <c r="AL25" s="172"/>
      <c r="AM25" s="554" t="s">
        <v>205</v>
      </c>
      <c r="AN25" s="555"/>
      <c r="AO25" s="555"/>
      <c r="AP25" s="557"/>
      <c r="AQ25" s="555"/>
      <c r="AR25" s="557"/>
      <c r="AS25" s="555"/>
      <c r="AT25" s="759"/>
      <c r="AU25" s="760"/>
      <c r="AV25" s="760"/>
      <c r="AW25" s="760"/>
      <c r="AX25" s="761"/>
      <c r="AY25" s="175"/>
      <c r="AZ25" s="176"/>
      <c r="BA25" s="177"/>
      <c r="BB25" s="174"/>
      <c r="BC25" s="175"/>
      <c r="BD25" s="560"/>
      <c r="BE25" s="560"/>
      <c r="BF25" s="560"/>
    </row>
    <row r="26" spans="1:58" x14ac:dyDescent="0.3">
      <c r="A26" s="165">
        <v>5</v>
      </c>
      <c r="B26" s="184" t="s">
        <v>114</v>
      </c>
      <c r="C26" s="167"/>
      <c r="D26" s="168"/>
      <c r="E26" s="747" t="s">
        <v>848</v>
      </c>
      <c r="F26" s="748"/>
      <c r="G26" s="748"/>
      <c r="H26" s="748"/>
      <c r="I26" s="749"/>
      <c r="J26" s="172"/>
      <c r="K26" s="747" t="s">
        <v>849</v>
      </c>
      <c r="L26" s="748"/>
      <c r="M26" s="748"/>
      <c r="N26" s="749"/>
      <c r="O26" s="172"/>
      <c r="P26" s="747" t="s">
        <v>204</v>
      </c>
      <c r="Q26" s="748"/>
      <c r="R26" s="748"/>
      <c r="S26" s="748"/>
      <c r="T26" s="748"/>
      <c r="U26" s="748"/>
      <c r="V26" s="748"/>
      <c r="W26" s="749"/>
      <c r="X26" s="173"/>
      <c r="Y26" s="174"/>
      <c r="Z26" s="172"/>
      <c r="AA26" s="747" t="s">
        <v>848</v>
      </c>
      <c r="AB26" s="748"/>
      <c r="AC26" s="748"/>
      <c r="AD26" s="748"/>
      <c r="AE26" s="748"/>
      <c r="AF26" s="748"/>
      <c r="AG26" s="748"/>
      <c r="AH26" s="748"/>
      <c r="AI26" s="748"/>
      <c r="AJ26" s="748"/>
      <c r="AK26" s="749"/>
      <c r="AL26" s="172"/>
      <c r="AM26" s="554" t="s">
        <v>205</v>
      </c>
      <c r="AN26" s="555"/>
      <c r="AO26" s="555"/>
      <c r="AP26" s="557"/>
      <c r="AQ26" s="555"/>
      <c r="AR26" s="557"/>
      <c r="AS26" s="555"/>
      <c r="AT26" s="759"/>
      <c r="AU26" s="760"/>
      <c r="AV26" s="760"/>
      <c r="AW26" s="760"/>
      <c r="AX26" s="761"/>
      <c r="AY26" s="175"/>
      <c r="AZ26" s="176"/>
      <c r="BA26" s="177"/>
      <c r="BB26" s="174"/>
      <c r="BC26" s="175"/>
      <c r="BD26" s="560"/>
      <c r="BE26" s="560"/>
      <c r="BF26" s="560"/>
    </row>
    <row r="27" spans="1:58" x14ac:dyDescent="0.3">
      <c r="A27" s="165">
        <v>6</v>
      </c>
      <c r="B27" s="184" t="s">
        <v>234</v>
      </c>
      <c r="C27" s="167"/>
      <c r="D27" s="168"/>
      <c r="E27" s="747" t="s">
        <v>848</v>
      </c>
      <c r="F27" s="748"/>
      <c r="G27" s="748"/>
      <c r="H27" s="748"/>
      <c r="I27" s="749"/>
      <c r="J27" s="172"/>
      <c r="K27" s="747" t="s">
        <v>849</v>
      </c>
      <c r="L27" s="748"/>
      <c r="M27" s="748"/>
      <c r="N27" s="749"/>
      <c r="O27" s="172"/>
      <c r="P27" s="747" t="s">
        <v>204</v>
      </c>
      <c r="Q27" s="748"/>
      <c r="R27" s="748"/>
      <c r="S27" s="748"/>
      <c r="T27" s="748"/>
      <c r="U27" s="748"/>
      <c r="V27" s="748"/>
      <c r="W27" s="749"/>
      <c r="X27" s="173"/>
      <c r="Y27" s="174"/>
      <c r="Z27" s="172"/>
      <c r="AA27" s="747" t="s">
        <v>848</v>
      </c>
      <c r="AB27" s="748"/>
      <c r="AC27" s="748"/>
      <c r="AD27" s="748"/>
      <c r="AE27" s="748"/>
      <c r="AF27" s="748"/>
      <c r="AG27" s="748"/>
      <c r="AH27" s="748"/>
      <c r="AI27" s="748"/>
      <c r="AJ27" s="748"/>
      <c r="AK27" s="749"/>
      <c r="AL27" s="172"/>
      <c r="AM27" s="554" t="s">
        <v>205</v>
      </c>
      <c r="AN27" s="555"/>
      <c r="AO27" s="555"/>
      <c r="AP27" s="557"/>
      <c r="AQ27" s="555"/>
      <c r="AR27" s="557"/>
      <c r="AS27" s="555"/>
      <c r="AT27" s="759"/>
      <c r="AU27" s="760"/>
      <c r="AV27" s="760"/>
      <c r="AW27" s="760"/>
      <c r="AX27" s="761"/>
      <c r="AY27" s="175"/>
      <c r="AZ27" s="176"/>
      <c r="BA27" s="177"/>
      <c r="BB27" s="174"/>
      <c r="BC27" s="175"/>
      <c r="BD27" s="560"/>
      <c r="BE27" s="560"/>
      <c r="BF27" s="560"/>
    </row>
    <row r="28" spans="1:58" x14ac:dyDescent="0.3">
      <c r="A28" s="165">
        <v>7</v>
      </c>
      <c r="B28" s="185" t="s">
        <v>235</v>
      </c>
      <c r="C28" s="167"/>
      <c r="D28" s="168"/>
      <c r="E28" s="747" t="s">
        <v>848</v>
      </c>
      <c r="F28" s="748"/>
      <c r="G28" s="748"/>
      <c r="H28" s="748"/>
      <c r="I28" s="749"/>
      <c r="J28" s="172"/>
      <c r="K28" s="747" t="s">
        <v>849</v>
      </c>
      <c r="L28" s="748"/>
      <c r="M28" s="748"/>
      <c r="N28" s="749"/>
      <c r="O28" s="172"/>
      <c r="P28" s="747" t="s">
        <v>204</v>
      </c>
      <c r="Q28" s="748"/>
      <c r="R28" s="748"/>
      <c r="S28" s="748"/>
      <c r="T28" s="748"/>
      <c r="U28" s="748"/>
      <c r="V28" s="748"/>
      <c r="W28" s="749"/>
      <c r="X28" s="173"/>
      <c r="Y28" s="174"/>
      <c r="Z28" s="172"/>
      <c r="AA28" s="747" t="s">
        <v>848</v>
      </c>
      <c r="AB28" s="748"/>
      <c r="AC28" s="748"/>
      <c r="AD28" s="748"/>
      <c r="AE28" s="748"/>
      <c r="AF28" s="748"/>
      <c r="AG28" s="748"/>
      <c r="AH28" s="748"/>
      <c r="AI28" s="748"/>
      <c r="AJ28" s="748"/>
      <c r="AK28" s="749"/>
      <c r="AL28" s="172"/>
      <c r="AM28" s="554" t="s">
        <v>205</v>
      </c>
      <c r="AN28" s="555"/>
      <c r="AO28" s="555"/>
      <c r="AP28" s="557"/>
      <c r="AQ28" s="555"/>
      <c r="AR28" s="557"/>
      <c r="AS28" s="555"/>
      <c r="AT28" s="759"/>
      <c r="AU28" s="760"/>
      <c r="AV28" s="760"/>
      <c r="AW28" s="760"/>
      <c r="AX28" s="761"/>
      <c r="AY28" s="175"/>
      <c r="AZ28" s="176"/>
      <c r="BA28" s="177"/>
      <c r="BB28" s="174"/>
      <c r="BC28" s="175"/>
      <c r="BD28" s="560"/>
      <c r="BE28" s="560"/>
      <c r="BF28" s="560"/>
    </row>
    <row r="29" spans="1:58" x14ac:dyDescent="0.3">
      <c r="A29" s="765" t="s">
        <v>206</v>
      </c>
      <c r="B29" s="766"/>
      <c r="C29" s="167"/>
      <c r="D29" s="168"/>
      <c r="E29" s="182"/>
      <c r="F29" s="182"/>
      <c r="G29" s="182"/>
      <c r="H29" s="182"/>
      <c r="I29" s="182"/>
      <c r="J29" s="172"/>
      <c r="K29" s="182"/>
      <c r="L29" s="182"/>
      <c r="M29" s="182"/>
      <c r="N29" s="182"/>
      <c r="O29" s="172"/>
      <c r="P29" s="747"/>
      <c r="Q29" s="748"/>
      <c r="R29" s="748"/>
      <c r="S29" s="748"/>
      <c r="T29" s="748"/>
      <c r="U29" s="748"/>
      <c r="V29" s="748"/>
      <c r="W29" s="749"/>
      <c r="X29" s="173"/>
      <c r="Y29" s="174"/>
      <c r="Z29" s="172"/>
      <c r="AA29" s="555"/>
      <c r="AB29" s="555"/>
      <c r="AC29" s="555"/>
      <c r="AD29" s="555"/>
      <c r="AE29" s="555"/>
      <c r="AF29" s="555"/>
      <c r="AG29" s="555"/>
      <c r="AH29" s="555"/>
      <c r="AI29" s="555"/>
      <c r="AJ29" s="555"/>
      <c r="AK29" s="556"/>
      <c r="AL29" s="172"/>
      <c r="AM29" s="554"/>
      <c r="AN29" s="555"/>
      <c r="AO29" s="555"/>
      <c r="AP29" s="557"/>
      <c r="AQ29" s="555"/>
      <c r="AR29" s="557"/>
      <c r="AS29" s="555"/>
      <c r="AT29" s="759"/>
      <c r="AU29" s="760"/>
      <c r="AV29" s="760"/>
      <c r="AW29" s="760"/>
      <c r="AX29" s="761"/>
      <c r="AY29" s="175"/>
      <c r="AZ29" s="176"/>
      <c r="BA29" s="177"/>
      <c r="BB29" s="174"/>
      <c r="BC29" s="175"/>
      <c r="BD29" s="560"/>
      <c r="BE29" s="560"/>
      <c r="BF29" s="560"/>
    </row>
    <row r="30" spans="1:58" x14ac:dyDescent="0.3">
      <c r="A30" s="186">
        <v>1</v>
      </c>
      <c r="B30" s="187" t="s">
        <v>24</v>
      </c>
      <c r="C30" s="167"/>
      <c r="D30" s="188"/>
      <c r="E30" s="747" t="s">
        <v>848</v>
      </c>
      <c r="F30" s="748"/>
      <c r="G30" s="748"/>
      <c r="H30" s="748"/>
      <c r="I30" s="749"/>
      <c r="J30" s="172"/>
      <c r="K30" s="747" t="s">
        <v>849</v>
      </c>
      <c r="L30" s="748"/>
      <c r="M30" s="748"/>
      <c r="N30" s="749"/>
      <c r="O30" s="189"/>
      <c r="P30" s="747" t="s">
        <v>204</v>
      </c>
      <c r="Q30" s="748"/>
      <c r="R30" s="748"/>
      <c r="S30" s="748"/>
      <c r="T30" s="748"/>
      <c r="U30" s="748"/>
      <c r="V30" s="748"/>
      <c r="W30" s="749"/>
      <c r="X30" s="173"/>
      <c r="Y30" s="173"/>
      <c r="Z30" s="189"/>
      <c r="AA30" s="747" t="s">
        <v>848</v>
      </c>
      <c r="AB30" s="748"/>
      <c r="AC30" s="748"/>
      <c r="AD30" s="748"/>
      <c r="AE30" s="748"/>
      <c r="AF30" s="748"/>
      <c r="AG30" s="748"/>
      <c r="AH30" s="748"/>
      <c r="AI30" s="748"/>
      <c r="AJ30" s="748"/>
      <c r="AK30" s="749"/>
      <c r="AL30" s="189"/>
      <c r="AM30" s="554" t="s">
        <v>205</v>
      </c>
      <c r="AN30" s="555"/>
      <c r="AO30" s="555"/>
      <c r="AP30" s="557"/>
      <c r="AQ30" s="555"/>
      <c r="AR30" s="558"/>
      <c r="AS30" s="555"/>
      <c r="AT30" s="759"/>
      <c r="AU30" s="760"/>
      <c r="AV30" s="760"/>
      <c r="AW30" s="760"/>
      <c r="AX30" s="761"/>
      <c r="AY30" s="190"/>
      <c r="AZ30" s="176"/>
      <c r="BA30" s="177"/>
      <c r="BB30" s="174"/>
      <c r="BC30" s="190"/>
      <c r="BD30" s="560"/>
      <c r="BE30" s="560"/>
      <c r="BF30" s="560"/>
    </row>
    <row r="31" spans="1:58" x14ac:dyDescent="0.3">
      <c r="A31" s="186">
        <v>2</v>
      </c>
      <c r="B31" s="187" t="s">
        <v>233</v>
      </c>
      <c r="C31" s="167"/>
      <c r="D31" s="188"/>
      <c r="E31" s="747" t="s">
        <v>848</v>
      </c>
      <c r="F31" s="748"/>
      <c r="G31" s="748"/>
      <c r="H31" s="748"/>
      <c r="I31" s="749"/>
      <c r="J31" s="172"/>
      <c r="K31" s="747" t="s">
        <v>849</v>
      </c>
      <c r="L31" s="748"/>
      <c r="M31" s="748"/>
      <c r="N31" s="749"/>
      <c r="O31" s="189"/>
      <c r="P31" s="747" t="s">
        <v>204</v>
      </c>
      <c r="Q31" s="748"/>
      <c r="R31" s="748"/>
      <c r="S31" s="748"/>
      <c r="T31" s="748"/>
      <c r="U31" s="748"/>
      <c r="V31" s="748"/>
      <c r="W31" s="749"/>
      <c r="X31" s="173"/>
      <c r="Y31" s="173"/>
      <c r="Z31" s="189"/>
      <c r="AA31" s="747" t="s">
        <v>848</v>
      </c>
      <c r="AB31" s="748"/>
      <c r="AC31" s="748"/>
      <c r="AD31" s="748"/>
      <c r="AE31" s="748"/>
      <c r="AF31" s="748"/>
      <c r="AG31" s="748"/>
      <c r="AH31" s="748"/>
      <c r="AI31" s="748"/>
      <c r="AJ31" s="748"/>
      <c r="AK31" s="749"/>
      <c r="AL31" s="189"/>
      <c r="AM31" s="554" t="s">
        <v>205</v>
      </c>
      <c r="AN31" s="555"/>
      <c r="AO31" s="555"/>
      <c r="AP31" s="557"/>
      <c r="AQ31" s="555"/>
      <c r="AR31" s="558"/>
      <c r="AS31" s="555"/>
      <c r="AT31" s="759"/>
      <c r="AU31" s="760"/>
      <c r="AV31" s="760"/>
      <c r="AW31" s="760"/>
      <c r="AX31" s="761"/>
      <c r="AY31" s="190"/>
      <c r="AZ31" s="176"/>
      <c r="BA31" s="177"/>
      <c r="BB31" s="174"/>
      <c r="BC31" s="190"/>
      <c r="BD31" s="560"/>
      <c r="BE31" s="560"/>
      <c r="BF31" s="560"/>
    </row>
    <row r="32" spans="1:58" x14ac:dyDescent="0.3">
      <c r="A32" s="186">
        <v>3</v>
      </c>
      <c r="B32" s="187" t="s">
        <v>109</v>
      </c>
      <c r="C32" s="167"/>
      <c r="D32" s="188"/>
      <c r="E32" s="747" t="s">
        <v>848</v>
      </c>
      <c r="F32" s="748"/>
      <c r="G32" s="748"/>
      <c r="H32" s="748"/>
      <c r="I32" s="749"/>
      <c r="J32" s="172"/>
      <c r="K32" s="747" t="s">
        <v>849</v>
      </c>
      <c r="L32" s="748"/>
      <c r="M32" s="748"/>
      <c r="N32" s="749"/>
      <c r="O32" s="189"/>
      <c r="P32" s="747" t="s">
        <v>204</v>
      </c>
      <c r="Q32" s="748"/>
      <c r="R32" s="748"/>
      <c r="S32" s="748"/>
      <c r="T32" s="748"/>
      <c r="U32" s="748"/>
      <c r="V32" s="748"/>
      <c r="W32" s="749"/>
      <c r="X32" s="173"/>
      <c r="Y32" s="173"/>
      <c r="Z32" s="189"/>
      <c r="AA32" s="747" t="s">
        <v>848</v>
      </c>
      <c r="AB32" s="748"/>
      <c r="AC32" s="748"/>
      <c r="AD32" s="748"/>
      <c r="AE32" s="748"/>
      <c r="AF32" s="748"/>
      <c r="AG32" s="748"/>
      <c r="AH32" s="748"/>
      <c r="AI32" s="748"/>
      <c r="AJ32" s="748"/>
      <c r="AK32" s="749"/>
      <c r="AL32" s="189"/>
      <c r="AM32" s="554" t="s">
        <v>205</v>
      </c>
      <c r="AN32" s="555"/>
      <c r="AO32" s="555"/>
      <c r="AP32" s="557"/>
      <c r="AQ32" s="555"/>
      <c r="AR32" s="558"/>
      <c r="AS32" s="555"/>
      <c r="AT32" s="759"/>
      <c r="AU32" s="760"/>
      <c r="AV32" s="760"/>
      <c r="AW32" s="760"/>
      <c r="AX32" s="761"/>
      <c r="AY32" s="190"/>
      <c r="AZ32" s="176"/>
      <c r="BA32" s="177"/>
      <c r="BB32" s="174"/>
      <c r="BC32" s="190"/>
      <c r="BD32" s="560"/>
      <c r="BE32" s="560"/>
      <c r="BF32" s="560"/>
    </row>
    <row r="33" spans="1:58" x14ac:dyDescent="0.3">
      <c r="A33" s="186">
        <v>4</v>
      </c>
      <c r="B33" s="187" t="s">
        <v>236</v>
      </c>
      <c r="C33" s="167"/>
      <c r="D33" s="188"/>
      <c r="E33" s="747" t="s">
        <v>848</v>
      </c>
      <c r="F33" s="748"/>
      <c r="G33" s="748"/>
      <c r="H33" s="748"/>
      <c r="I33" s="749"/>
      <c r="J33" s="172"/>
      <c r="K33" s="747" t="s">
        <v>849</v>
      </c>
      <c r="L33" s="748"/>
      <c r="M33" s="748"/>
      <c r="N33" s="749"/>
      <c r="O33" s="189"/>
      <c r="P33" s="747" t="s">
        <v>204</v>
      </c>
      <c r="Q33" s="748"/>
      <c r="R33" s="748"/>
      <c r="S33" s="748"/>
      <c r="T33" s="748"/>
      <c r="U33" s="748"/>
      <c r="V33" s="748"/>
      <c r="W33" s="749"/>
      <c r="X33" s="173"/>
      <c r="Y33" s="173"/>
      <c r="Z33" s="189"/>
      <c r="AA33" s="747" t="s">
        <v>848</v>
      </c>
      <c r="AB33" s="748"/>
      <c r="AC33" s="748"/>
      <c r="AD33" s="748"/>
      <c r="AE33" s="748"/>
      <c r="AF33" s="748"/>
      <c r="AG33" s="748"/>
      <c r="AH33" s="748"/>
      <c r="AI33" s="748"/>
      <c r="AJ33" s="748"/>
      <c r="AK33" s="749"/>
      <c r="AL33" s="189"/>
      <c r="AM33" s="554" t="s">
        <v>205</v>
      </c>
      <c r="AN33" s="555"/>
      <c r="AO33" s="555"/>
      <c r="AP33" s="557"/>
      <c r="AQ33" s="555"/>
      <c r="AR33" s="558"/>
      <c r="AS33" s="555"/>
      <c r="AT33" s="759"/>
      <c r="AU33" s="760"/>
      <c r="AV33" s="760"/>
      <c r="AW33" s="760"/>
      <c r="AX33" s="761"/>
      <c r="AY33" s="190"/>
      <c r="AZ33" s="176"/>
      <c r="BA33" s="177"/>
      <c r="BB33" s="174"/>
      <c r="BC33" s="190"/>
      <c r="BD33" s="560"/>
      <c r="BE33" s="560"/>
      <c r="BF33" s="560"/>
    </row>
    <row r="34" spans="1:58" x14ac:dyDescent="0.3">
      <c r="A34" s="186">
        <v>5</v>
      </c>
      <c r="B34" s="187" t="s">
        <v>110</v>
      </c>
      <c r="C34" s="167"/>
      <c r="D34" s="188"/>
      <c r="E34" s="747" t="s">
        <v>848</v>
      </c>
      <c r="F34" s="748"/>
      <c r="G34" s="748"/>
      <c r="H34" s="748"/>
      <c r="I34" s="749"/>
      <c r="J34" s="172"/>
      <c r="K34" s="747" t="s">
        <v>849</v>
      </c>
      <c r="L34" s="748"/>
      <c r="M34" s="748"/>
      <c r="N34" s="749"/>
      <c r="O34" s="189"/>
      <c r="P34" s="747" t="s">
        <v>204</v>
      </c>
      <c r="Q34" s="748"/>
      <c r="R34" s="748"/>
      <c r="S34" s="748"/>
      <c r="T34" s="748"/>
      <c r="U34" s="748"/>
      <c r="V34" s="748"/>
      <c r="W34" s="749"/>
      <c r="X34" s="173"/>
      <c r="Y34" s="173"/>
      <c r="Z34" s="189"/>
      <c r="AA34" s="747" t="s">
        <v>848</v>
      </c>
      <c r="AB34" s="748"/>
      <c r="AC34" s="748"/>
      <c r="AD34" s="748"/>
      <c r="AE34" s="748"/>
      <c r="AF34" s="748"/>
      <c r="AG34" s="748"/>
      <c r="AH34" s="748"/>
      <c r="AI34" s="748"/>
      <c r="AJ34" s="748"/>
      <c r="AK34" s="749"/>
      <c r="AL34" s="189"/>
      <c r="AM34" s="554" t="s">
        <v>205</v>
      </c>
      <c r="AN34" s="555"/>
      <c r="AO34" s="555"/>
      <c r="AP34" s="557"/>
      <c r="AQ34" s="555"/>
      <c r="AR34" s="558"/>
      <c r="AS34" s="555"/>
      <c r="AT34" s="759"/>
      <c r="AU34" s="760"/>
      <c r="AV34" s="760"/>
      <c r="AW34" s="760"/>
      <c r="AX34" s="761"/>
      <c r="AY34" s="190"/>
      <c r="AZ34" s="176"/>
      <c r="BA34" s="177"/>
      <c r="BB34" s="174"/>
      <c r="BC34" s="190"/>
      <c r="BD34" s="560"/>
      <c r="BE34" s="560"/>
      <c r="BF34" s="560"/>
    </row>
    <row r="35" spans="1:58" x14ac:dyDescent="0.3">
      <c r="A35" s="186">
        <v>6</v>
      </c>
      <c r="B35" s="187" t="s">
        <v>113</v>
      </c>
      <c r="C35" s="167"/>
      <c r="D35" s="188"/>
      <c r="E35" s="747" t="s">
        <v>848</v>
      </c>
      <c r="F35" s="748"/>
      <c r="G35" s="748"/>
      <c r="H35" s="748"/>
      <c r="I35" s="749"/>
      <c r="J35" s="172"/>
      <c r="K35" s="747" t="s">
        <v>849</v>
      </c>
      <c r="L35" s="748"/>
      <c r="M35" s="748"/>
      <c r="N35" s="749"/>
      <c r="O35" s="189"/>
      <c r="P35" s="747" t="s">
        <v>204</v>
      </c>
      <c r="Q35" s="748"/>
      <c r="R35" s="748"/>
      <c r="S35" s="748"/>
      <c r="T35" s="748"/>
      <c r="U35" s="748"/>
      <c r="V35" s="748"/>
      <c r="W35" s="749"/>
      <c r="X35" s="173"/>
      <c r="Y35" s="173"/>
      <c r="Z35" s="189"/>
      <c r="AA35" s="747" t="s">
        <v>848</v>
      </c>
      <c r="AB35" s="748"/>
      <c r="AC35" s="748"/>
      <c r="AD35" s="748"/>
      <c r="AE35" s="748"/>
      <c r="AF35" s="748"/>
      <c r="AG35" s="748"/>
      <c r="AH35" s="748"/>
      <c r="AI35" s="748"/>
      <c r="AJ35" s="748"/>
      <c r="AK35" s="749"/>
      <c r="AL35" s="189"/>
      <c r="AM35" s="554" t="s">
        <v>205</v>
      </c>
      <c r="AN35" s="555"/>
      <c r="AO35" s="555"/>
      <c r="AP35" s="557"/>
      <c r="AQ35" s="555"/>
      <c r="AR35" s="558"/>
      <c r="AS35" s="555"/>
      <c r="AT35" s="759"/>
      <c r="AU35" s="760"/>
      <c r="AV35" s="760"/>
      <c r="AW35" s="760"/>
      <c r="AX35" s="761"/>
      <c r="AY35" s="190"/>
      <c r="AZ35" s="176"/>
      <c r="BA35" s="177"/>
      <c r="BB35" s="174"/>
      <c r="BC35" s="190"/>
      <c r="BD35" s="560"/>
      <c r="BE35" s="560"/>
      <c r="BF35" s="560"/>
    </row>
    <row r="36" spans="1:58" x14ac:dyDescent="0.3">
      <c r="A36" s="186">
        <v>8</v>
      </c>
      <c r="B36" s="191" t="s">
        <v>237</v>
      </c>
      <c r="C36" s="167"/>
      <c r="D36" s="188"/>
      <c r="E36" s="129"/>
      <c r="F36" s="129"/>
      <c r="G36" s="129"/>
      <c r="H36" s="129"/>
      <c r="I36" s="129"/>
      <c r="J36" s="189"/>
      <c r="K36" s="129"/>
      <c r="L36" s="129"/>
      <c r="M36" s="129"/>
      <c r="N36" s="129"/>
      <c r="O36" s="189"/>
      <c r="P36" s="129"/>
      <c r="Q36" s="129"/>
      <c r="R36" s="129"/>
      <c r="S36" s="551"/>
      <c r="T36" s="129"/>
      <c r="U36" s="129"/>
      <c r="V36" s="551"/>
      <c r="W36" s="551"/>
      <c r="X36" s="173"/>
      <c r="Y36" s="173"/>
      <c r="Z36" s="189"/>
      <c r="AA36" s="129"/>
      <c r="AB36" s="129"/>
      <c r="AC36" s="129" t="s">
        <v>203</v>
      </c>
      <c r="AD36" s="129" t="s">
        <v>203</v>
      </c>
      <c r="AE36" s="129"/>
      <c r="AF36" s="551"/>
      <c r="AG36" s="129"/>
      <c r="AH36" s="129"/>
      <c r="AI36" s="129"/>
      <c r="AJ36" s="129"/>
      <c r="AK36" s="129"/>
      <c r="AL36" s="189"/>
      <c r="AM36" s="129"/>
      <c r="AN36" s="129"/>
      <c r="AO36" s="552"/>
      <c r="AP36" s="557"/>
      <c r="AQ36" s="553"/>
      <c r="AR36" s="558"/>
      <c r="AS36" s="552"/>
      <c r="AT36" s="759"/>
      <c r="AU36" s="760"/>
      <c r="AV36" s="760"/>
      <c r="AW36" s="760"/>
      <c r="AX36" s="761"/>
      <c r="AY36" s="190"/>
      <c r="AZ36" s="176"/>
      <c r="BA36" s="177"/>
      <c r="BB36" s="174"/>
      <c r="BC36" s="190"/>
      <c r="BD36" s="560"/>
      <c r="BE36" s="560"/>
      <c r="BF36" s="560"/>
    </row>
    <row r="37" spans="1:58" x14ac:dyDescent="0.3">
      <c r="A37" s="743" t="s">
        <v>207</v>
      </c>
      <c r="B37" s="744"/>
      <c r="C37" s="167"/>
      <c r="D37" s="188"/>
      <c r="E37" s="192"/>
      <c r="F37" s="182"/>
      <c r="G37" s="182"/>
      <c r="H37" s="182"/>
      <c r="I37" s="182"/>
      <c r="J37" s="189"/>
      <c r="K37" s="182"/>
      <c r="L37" s="182"/>
      <c r="M37" s="182"/>
      <c r="N37" s="554"/>
      <c r="O37" s="189"/>
      <c r="P37" s="192"/>
      <c r="Q37" s="182"/>
      <c r="R37" s="182"/>
      <c r="S37" s="182"/>
      <c r="T37" s="182"/>
      <c r="U37" s="193"/>
      <c r="V37" s="551"/>
      <c r="W37" s="551"/>
      <c r="X37" s="173"/>
      <c r="Y37" s="173"/>
      <c r="Z37" s="189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93"/>
      <c r="AL37" s="189"/>
      <c r="AM37" s="192"/>
      <c r="AN37" s="182"/>
      <c r="AO37" s="182"/>
      <c r="AP37" s="557"/>
      <c r="AQ37" s="182"/>
      <c r="AR37" s="558"/>
      <c r="AS37" s="182"/>
      <c r="AT37" s="759"/>
      <c r="AU37" s="760"/>
      <c r="AV37" s="760"/>
      <c r="AW37" s="760"/>
      <c r="AX37" s="761"/>
      <c r="AY37" s="190"/>
      <c r="AZ37" s="176"/>
      <c r="BA37" s="177"/>
      <c r="BB37" s="174"/>
      <c r="BC37" s="190"/>
      <c r="BD37" s="560"/>
      <c r="BE37" s="560"/>
      <c r="BF37" s="560"/>
    </row>
    <row r="38" spans="1:58" x14ac:dyDescent="0.3">
      <c r="A38" s="165">
        <v>1</v>
      </c>
      <c r="B38" s="166" t="s">
        <v>238</v>
      </c>
      <c r="C38" s="167"/>
      <c r="D38" s="168"/>
      <c r="E38" s="170"/>
      <c r="F38" s="170"/>
      <c r="G38" s="170"/>
      <c r="H38" s="170"/>
      <c r="I38" s="170"/>
      <c r="J38" s="172"/>
      <c r="K38" s="170" t="s">
        <v>203</v>
      </c>
      <c r="L38" s="170"/>
      <c r="M38" s="170"/>
      <c r="N38" s="170"/>
      <c r="O38" s="172"/>
      <c r="P38" s="170"/>
      <c r="Q38" s="170"/>
      <c r="R38" s="170"/>
      <c r="S38" s="170"/>
      <c r="T38" s="170"/>
      <c r="U38" s="170" t="s">
        <v>203</v>
      </c>
      <c r="V38" s="170" t="s">
        <v>203</v>
      </c>
      <c r="W38" s="170" t="s">
        <v>203</v>
      </c>
      <c r="X38" s="173"/>
      <c r="Y38" s="174"/>
      <c r="Z38" s="172"/>
      <c r="AA38" s="170"/>
      <c r="AB38" s="170" t="s">
        <v>203</v>
      </c>
      <c r="AC38" s="170" t="s">
        <v>203</v>
      </c>
      <c r="AD38" s="170"/>
      <c r="AE38" s="170"/>
      <c r="AF38" s="170"/>
      <c r="AG38" s="170" t="s">
        <v>203</v>
      </c>
      <c r="AH38" s="170" t="s">
        <v>203</v>
      </c>
      <c r="AI38" s="170"/>
      <c r="AJ38" s="170"/>
      <c r="AK38" s="170" t="s">
        <v>203</v>
      </c>
      <c r="AL38" s="172"/>
      <c r="AM38" s="170"/>
      <c r="AN38" s="170"/>
      <c r="AO38" s="171" t="s">
        <v>203</v>
      </c>
      <c r="AP38" s="557"/>
      <c r="AQ38" s="169"/>
      <c r="AR38" s="557"/>
      <c r="AS38" s="171" t="s">
        <v>203</v>
      </c>
      <c r="AT38" s="759"/>
      <c r="AU38" s="760"/>
      <c r="AV38" s="760"/>
      <c r="AW38" s="760"/>
      <c r="AX38" s="761"/>
      <c r="AY38" s="175"/>
      <c r="AZ38" s="176"/>
      <c r="BA38" s="177"/>
      <c r="BB38" s="174"/>
      <c r="BC38" s="175"/>
      <c r="BD38" s="560"/>
      <c r="BE38" s="125" t="s">
        <v>203</v>
      </c>
      <c r="BF38" s="125" t="s">
        <v>203</v>
      </c>
    </row>
    <row r="39" spans="1:58" x14ac:dyDescent="0.3">
      <c r="A39" s="165">
        <v>2</v>
      </c>
      <c r="B39" s="166" t="s">
        <v>239</v>
      </c>
      <c r="C39" s="167"/>
      <c r="D39" s="168"/>
      <c r="E39" s="128" t="s">
        <v>203</v>
      </c>
      <c r="F39" s="128" t="s">
        <v>203</v>
      </c>
      <c r="G39" s="128" t="s">
        <v>203</v>
      </c>
      <c r="H39" s="128" t="s">
        <v>203</v>
      </c>
      <c r="I39" s="128" t="s">
        <v>203</v>
      </c>
      <c r="J39" s="172"/>
      <c r="K39" s="128" t="s">
        <v>203</v>
      </c>
      <c r="L39" s="128" t="s">
        <v>203</v>
      </c>
      <c r="M39" s="128" t="s">
        <v>203</v>
      </c>
      <c r="N39" s="128" t="s">
        <v>203</v>
      </c>
      <c r="O39" s="172"/>
      <c r="P39" s="128" t="s">
        <v>203</v>
      </c>
      <c r="Q39" s="128" t="s">
        <v>203</v>
      </c>
      <c r="R39" s="128" t="s">
        <v>203</v>
      </c>
      <c r="S39" s="128" t="s">
        <v>203</v>
      </c>
      <c r="T39" s="128" t="s">
        <v>203</v>
      </c>
      <c r="U39" s="128" t="s">
        <v>203</v>
      </c>
      <c r="V39" s="128" t="s">
        <v>203</v>
      </c>
      <c r="W39" s="128" t="s">
        <v>203</v>
      </c>
      <c r="X39" s="173"/>
      <c r="Y39" s="174"/>
      <c r="Z39" s="172"/>
      <c r="AA39" s="128" t="s">
        <v>203</v>
      </c>
      <c r="AB39" s="128" t="s">
        <v>203</v>
      </c>
      <c r="AC39" s="128" t="s">
        <v>203</v>
      </c>
      <c r="AD39" s="128" t="s">
        <v>203</v>
      </c>
      <c r="AE39" s="128" t="s">
        <v>203</v>
      </c>
      <c r="AF39" s="128"/>
      <c r="AG39" s="128" t="s">
        <v>203</v>
      </c>
      <c r="AH39" s="128" t="s">
        <v>203</v>
      </c>
      <c r="AI39" s="128" t="s">
        <v>203</v>
      </c>
      <c r="AJ39" s="128" t="s">
        <v>203</v>
      </c>
      <c r="AK39" s="128" t="s">
        <v>203</v>
      </c>
      <c r="AL39" s="172"/>
      <c r="AM39" s="128" t="s">
        <v>203</v>
      </c>
      <c r="AN39" s="128" t="s">
        <v>203</v>
      </c>
      <c r="AO39" s="179" t="s">
        <v>203</v>
      </c>
      <c r="AP39" s="557"/>
      <c r="AQ39" s="178" t="s">
        <v>203</v>
      </c>
      <c r="AR39" s="557"/>
      <c r="AS39" s="179" t="s">
        <v>203</v>
      </c>
      <c r="AT39" s="759"/>
      <c r="AU39" s="760"/>
      <c r="AV39" s="760"/>
      <c r="AW39" s="760"/>
      <c r="AX39" s="761"/>
      <c r="AY39" s="175"/>
      <c r="AZ39" s="176"/>
      <c r="BA39" s="177"/>
      <c r="BB39" s="174"/>
      <c r="BC39" s="175"/>
      <c r="BD39" s="560"/>
      <c r="BE39" s="125" t="s">
        <v>203</v>
      </c>
      <c r="BF39" s="125" t="s">
        <v>203</v>
      </c>
    </row>
    <row r="40" spans="1:58" x14ac:dyDescent="0.3">
      <c r="A40" s="165">
        <v>3</v>
      </c>
      <c r="B40" s="166" t="s">
        <v>240</v>
      </c>
      <c r="C40" s="167"/>
      <c r="D40" s="168"/>
      <c r="E40" s="128" t="s">
        <v>203</v>
      </c>
      <c r="F40" s="128"/>
      <c r="G40" s="128"/>
      <c r="H40" s="128"/>
      <c r="I40" s="128"/>
      <c r="J40" s="172"/>
      <c r="K40" s="128"/>
      <c r="L40" s="128"/>
      <c r="M40" s="128"/>
      <c r="N40" s="128"/>
      <c r="O40" s="172"/>
      <c r="P40" s="128"/>
      <c r="Q40" s="128"/>
      <c r="R40" s="128"/>
      <c r="S40" s="128"/>
      <c r="T40" s="128"/>
      <c r="U40" s="128"/>
      <c r="V40" s="128"/>
      <c r="W40" s="128"/>
      <c r="X40" s="173"/>
      <c r="Y40" s="174"/>
      <c r="Z40" s="172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72"/>
      <c r="AM40" s="128"/>
      <c r="AN40" s="128"/>
      <c r="AO40" s="179"/>
      <c r="AP40" s="557"/>
      <c r="AQ40" s="178"/>
      <c r="AR40" s="557"/>
      <c r="AS40" s="179"/>
      <c r="AT40" s="759"/>
      <c r="AU40" s="760"/>
      <c r="AV40" s="760"/>
      <c r="AW40" s="760"/>
      <c r="AX40" s="761"/>
      <c r="AY40" s="175"/>
      <c r="AZ40" s="176"/>
      <c r="BA40" s="177"/>
      <c r="BB40" s="174"/>
      <c r="BC40" s="175"/>
      <c r="BD40" s="560"/>
      <c r="BE40" s="560"/>
      <c r="BF40" s="560"/>
    </row>
    <row r="41" spans="1:58" x14ac:dyDescent="0.3">
      <c r="A41" s="165"/>
      <c r="B41" s="166" t="s">
        <v>241</v>
      </c>
      <c r="C41" s="167"/>
      <c r="D41" s="168"/>
      <c r="E41" s="747" t="s">
        <v>848</v>
      </c>
      <c r="F41" s="748"/>
      <c r="G41" s="748"/>
      <c r="H41" s="748"/>
      <c r="I41" s="749"/>
      <c r="J41" s="172"/>
      <c r="K41" s="747" t="s">
        <v>849</v>
      </c>
      <c r="L41" s="748"/>
      <c r="M41" s="748"/>
      <c r="N41" s="749"/>
      <c r="O41" s="172"/>
      <c r="P41" s="750" t="s">
        <v>204</v>
      </c>
      <c r="Q41" s="751"/>
      <c r="R41" s="751"/>
      <c r="S41" s="751"/>
      <c r="T41" s="751"/>
      <c r="U41" s="751"/>
      <c r="V41" s="751"/>
      <c r="W41" s="752"/>
      <c r="X41" s="173"/>
      <c r="Y41" s="174"/>
      <c r="Z41" s="172"/>
      <c r="AA41" s="747" t="s">
        <v>848</v>
      </c>
      <c r="AB41" s="748"/>
      <c r="AC41" s="748"/>
      <c r="AD41" s="748"/>
      <c r="AE41" s="748"/>
      <c r="AF41" s="748"/>
      <c r="AG41" s="748"/>
      <c r="AH41" s="748"/>
      <c r="AI41" s="748"/>
      <c r="AJ41" s="748"/>
      <c r="AK41" s="749"/>
      <c r="AL41" s="172"/>
      <c r="AM41" s="554" t="s">
        <v>205</v>
      </c>
      <c r="AN41" s="554"/>
      <c r="AO41" s="554"/>
      <c r="AP41" s="557"/>
      <c r="AQ41" s="555"/>
      <c r="AR41" s="557"/>
      <c r="AS41" s="554"/>
      <c r="AT41" s="759"/>
      <c r="AU41" s="760"/>
      <c r="AV41" s="760"/>
      <c r="AW41" s="760"/>
      <c r="AX41" s="761"/>
      <c r="AY41" s="175"/>
      <c r="AZ41" s="176"/>
      <c r="BA41" s="177"/>
      <c r="BB41" s="174"/>
      <c r="BC41" s="175"/>
      <c r="BD41" s="560"/>
      <c r="BE41" s="560"/>
      <c r="BF41" s="560"/>
    </row>
    <row r="42" spans="1:58" x14ac:dyDescent="0.3">
      <c r="A42" s="165">
        <v>4</v>
      </c>
      <c r="B42" s="166" t="s">
        <v>242</v>
      </c>
      <c r="C42" s="167"/>
      <c r="D42" s="168"/>
      <c r="E42" s="747" t="s">
        <v>848</v>
      </c>
      <c r="F42" s="748"/>
      <c r="G42" s="748"/>
      <c r="H42" s="748"/>
      <c r="I42" s="749"/>
      <c r="J42" s="172"/>
      <c r="K42" s="747" t="s">
        <v>849</v>
      </c>
      <c r="L42" s="748"/>
      <c r="M42" s="748"/>
      <c r="N42" s="749"/>
      <c r="O42" s="172"/>
      <c r="P42" s="753" t="s">
        <v>204</v>
      </c>
      <c r="Q42" s="754"/>
      <c r="R42" s="754"/>
      <c r="S42" s="754"/>
      <c r="T42" s="754"/>
      <c r="U42" s="754"/>
      <c r="V42" s="754"/>
      <c r="W42" s="755"/>
      <c r="X42" s="173"/>
      <c r="Y42" s="174"/>
      <c r="Z42" s="172"/>
      <c r="AA42" s="747" t="s">
        <v>848</v>
      </c>
      <c r="AB42" s="748"/>
      <c r="AC42" s="748"/>
      <c r="AD42" s="748"/>
      <c r="AE42" s="748"/>
      <c r="AF42" s="748"/>
      <c r="AG42" s="748"/>
      <c r="AH42" s="748"/>
      <c r="AI42" s="748"/>
      <c r="AJ42" s="748"/>
      <c r="AK42" s="749"/>
      <c r="AL42" s="172"/>
      <c r="AM42" s="554" t="s">
        <v>205</v>
      </c>
      <c r="AN42" s="554"/>
      <c r="AO42" s="554"/>
      <c r="AP42" s="557"/>
      <c r="AQ42" s="555"/>
      <c r="AR42" s="557"/>
      <c r="AS42" s="554"/>
      <c r="AT42" s="759"/>
      <c r="AU42" s="760"/>
      <c r="AV42" s="760"/>
      <c r="AW42" s="760"/>
      <c r="AX42" s="761"/>
      <c r="AY42" s="175"/>
      <c r="AZ42" s="176"/>
      <c r="BA42" s="177"/>
      <c r="BB42" s="174"/>
      <c r="BC42" s="175"/>
      <c r="BD42" s="560"/>
      <c r="BE42" s="560"/>
      <c r="BF42" s="560"/>
    </row>
    <row r="43" spans="1:58" x14ac:dyDescent="0.3">
      <c r="A43" s="165">
        <v>5</v>
      </c>
      <c r="B43" s="166" t="s">
        <v>243</v>
      </c>
      <c r="C43" s="167"/>
      <c r="D43" s="168"/>
      <c r="E43" s="128"/>
      <c r="F43" s="128"/>
      <c r="G43" s="128"/>
      <c r="H43" s="128"/>
      <c r="I43" s="128"/>
      <c r="J43" s="172"/>
      <c r="K43" s="128"/>
      <c r="L43" s="128"/>
      <c r="M43" s="128"/>
      <c r="N43" s="128"/>
      <c r="O43" s="172"/>
      <c r="P43" s="128"/>
      <c r="Q43" s="128"/>
      <c r="R43" s="128"/>
      <c r="S43" s="128"/>
      <c r="T43" s="128"/>
      <c r="U43" s="128"/>
      <c r="V43" s="128"/>
      <c r="W43" s="128"/>
      <c r="X43" s="173"/>
      <c r="Y43" s="174"/>
      <c r="Z43" s="172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72"/>
      <c r="AM43" s="128"/>
      <c r="AN43" s="128"/>
      <c r="AO43" s="179"/>
      <c r="AP43" s="557"/>
      <c r="AQ43" s="178"/>
      <c r="AR43" s="557"/>
      <c r="AS43" s="179"/>
      <c r="AT43" s="759"/>
      <c r="AU43" s="760"/>
      <c r="AV43" s="760"/>
      <c r="AW43" s="760"/>
      <c r="AX43" s="761"/>
      <c r="AY43" s="175"/>
      <c r="AZ43" s="176"/>
      <c r="BA43" s="177"/>
      <c r="BB43" s="174"/>
      <c r="BC43" s="175"/>
      <c r="BD43" s="560"/>
      <c r="BE43" s="560"/>
      <c r="BF43" s="560"/>
    </row>
    <row r="44" spans="1:58" x14ac:dyDescent="0.3">
      <c r="A44" s="165"/>
      <c r="B44" s="194" t="s">
        <v>244</v>
      </c>
      <c r="C44" s="167"/>
      <c r="D44" s="168"/>
      <c r="E44" s="128"/>
      <c r="F44" s="128"/>
      <c r="G44" s="128"/>
      <c r="H44" s="128"/>
      <c r="I44" s="128"/>
      <c r="J44" s="172"/>
      <c r="K44" s="128" t="s">
        <v>203</v>
      </c>
      <c r="L44" s="128"/>
      <c r="M44" s="128"/>
      <c r="N44" s="128"/>
      <c r="O44" s="172"/>
      <c r="P44" s="128"/>
      <c r="Q44" s="128"/>
      <c r="R44" s="128"/>
      <c r="S44" s="128"/>
      <c r="T44" s="128"/>
      <c r="U44" s="128"/>
      <c r="V44" s="128"/>
      <c r="W44" s="128"/>
      <c r="X44" s="173"/>
      <c r="Y44" s="174"/>
      <c r="Z44" s="172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72"/>
      <c r="AM44" s="128"/>
      <c r="AN44" s="128"/>
      <c r="AO44" s="179"/>
      <c r="AP44" s="557"/>
      <c r="AQ44" s="178"/>
      <c r="AR44" s="557"/>
      <c r="AS44" s="179"/>
      <c r="AT44" s="759"/>
      <c r="AU44" s="760"/>
      <c r="AV44" s="760"/>
      <c r="AW44" s="760"/>
      <c r="AX44" s="761"/>
      <c r="AY44" s="175"/>
      <c r="AZ44" s="176"/>
      <c r="BA44" s="177"/>
      <c r="BB44" s="174"/>
      <c r="BC44" s="175"/>
      <c r="BD44" s="560"/>
      <c r="BE44" s="560"/>
      <c r="BF44" s="560"/>
    </row>
    <row r="45" spans="1:58" x14ac:dyDescent="0.3">
      <c r="A45" s="165"/>
      <c r="B45" s="166" t="s">
        <v>245</v>
      </c>
      <c r="C45" s="167"/>
      <c r="D45" s="168"/>
      <c r="E45" s="747" t="s">
        <v>848</v>
      </c>
      <c r="F45" s="748"/>
      <c r="G45" s="748"/>
      <c r="H45" s="748"/>
      <c r="I45" s="749"/>
      <c r="J45" s="172"/>
      <c r="K45" s="747" t="s">
        <v>849</v>
      </c>
      <c r="L45" s="748"/>
      <c r="M45" s="748"/>
      <c r="N45" s="749"/>
      <c r="O45" s="172"/>
      <c r="P45" s="750" t="s">
        <v>204</v>
      </c>
      <c r="Q45" s="751"/>
      <c r="R45" s="751"/>
      <c r="S45" s="751"/>
      <c r="T45" s="751"/>
      <c r="U45" s="751"/>
      <c r="V45" s="751"/>
      <c r="W45" s="752"/>
      <c r="X45" s="173"/>
      <c r="Y45" s="174"/>
      <c r="Z45" s="172"/>
      <c r="AA45" s="747" t="s">
        <v>848</v>
      </c>
      <c r="AB45" s="748"/>
      <c r="AC45" s="748"/>
      <c r="AD45" s="748"/>
      <c r="AE45" s="748"/>
      <c r="AF45" s="748"/>
      <c r="AG45" s="748"/>
      <c r="AH45" s="748"/>
      <c r="AI45" s="748"/>
      <c r="AJ45" s="748"/>
      <c r="AK45" s="749"/>
      <c r="AL45" s="172"/>
      <c r="AM45" s="554" t="s">
        <v>205</v>
      </c>
      <c r="AN45" s="554"/>
      <c r="AO45" s="554"/>
      <c r="AP45" s="557"/>
      <c r="AQ45" s="555"/>
      <c r="AR45" s="557"/>
      <c r="AS45" s="554"/>
      <c r="AT45" s="759"/>
      <c r="AU45" s="760"/>
      <c r="AV45" s="760"/>
      <c r="AW45" s="760"/>
      <c r="AX45" s="761"/>
      <c r="AY45" s="175"/>
      <c r="AZ45" s="176"/>
      <c r="BA45" s="177"/>
      <c r="BB45" s="174"/>
      <c r="BC45" s="175"/>
      <c r="BD45" s="560"/>
      <c r="BE45" s="560"/>
      <c r="BF45" s="560"/>
    </row>
    <row r="46" spans="1:58" x14ac:dyDescent="0.3">
      <c r="A46" s="165">
        <v>6</v>
      </c>
      <c r="B46" s="166" t="s">
        <v>246</v>
      </c>
      <c r="C46" s="167"/>
      <c r="D46" s="168"/>
      <c r="E46" s="128"/>
      <c r="F46" s="128"/>
      <c r="G46" s="128"/>
      <c r="H46" s="128"/>
      <c r="I46" s="128"/>
      <c r="J46" s="172"/>
      <c r="K46" s="128"/>
      <c r="L46" s="128"/>
      <c r="M46" s="128"/>
      <c r="N46" s="128"/>
      <c r="O46" s="172"/>
      <c r="P46" s="128"/>
      <c r="Q46" s="128"/>
      <c r="R46" s="128"/>
      <c r="S46" s="128"/>
      <c r="T46" s="128"/>
      <c r="U46" s="128"/>
      <c r="V46" s="128"/>
      <c r="W46" s="128"/>
      <c r="X46" s="173"/>
      <c r="Y46" s="174"/>
      <c r="Z46" s="172"/>
      <c r="AA46" s="128" t="s">
        <v>203</v>
      </c>
      <c r="AB46" s="128" t="s">
        <v>203</v>
      </c>
      <c r="AC46" s="128"/>
      <c r="AD46" s="128"/>
      <c r="AE46" s="128"/>
      <c r="AF46" s="128"/>
      <c r="AG46" s="128"/>
      <c r="AH46" s="128"/>
      <c r="AI46" s="128"/>
      <c r="AJ46" s="128"/>
      <c r="AK46" s="128"/>
      <c r="AL46" s="172"/>
      <c r="AM46" s="128"/>
      <c r="AN46" s="128"/>
      <c r="AO46" s="179"/>
      <c r="AP46" s="557"/>
      <c r="AQ46" s="178"/>
      <c r="AR46" s="557"/>
      <c r="AS46" s="179"/>
      <c r="AT46" s="759"/>
      <c r="AU46" s="760"/>
      <c r="AV46" s="760"/>
      <c r="AW46" s="760"/>
      <c r="AX46" s="761"/>
      <c r="AY46" s="175"/>
      <c r="AZ46" s="176"/>
      <c r="BA46" s="177"/>
      <c r="BB46" s="174"/>
      <c r="BC46" s="175"/>
      <c r="BD46" s="560"/>
      <c r="BE46" s="125" t="s">
        <v>203</v>
      </c>
      <c r="BF46" s="125" t="s">
        <v>203</v>
      </c>
    </row>
    <row r="47" spans="1:58" x14ac:dyDescent="0.3">
      <c r="A47" s="745" t="s">
        <v>247</v>
      </c>
      <c r="B47" s="746"/>
      <c r="C47" s="167"/>
      <c r="D47" s="168"/>
      <c r="E47" s="195"/>
      <c r="F47" s="162"/>
      <c r="G47" s="162"/>
      <c r="H47" s="162"/>
      <c r="I47" s="162"/>
      <c r="J47" s="172"/>
      <c r="K47" s="162"/>
      <c r="L47" s="162"/>
      <c r="M47" s="162"/>
      <c r="N47" s="163"/>
      <c r="O47" s="172"/>
      <c r="P47" s="195"/>
      <c r="Q47" s="162"/>
      <c r="R47" s="162"/>
      <c r="S47" s="162"/>
      <c r="T47" s="162"/>
      <c r="U47" s="163"/>
      <c r="V47" s="163"/>
      <c r="W47" s="163"/>
      <c r="X47" s="173"/>
      <c r="Y47" s="174"/>
      <c r="Z47" s="17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3"/>
      <c r="AL47" s="172"/>
      <c r="AM47" s="195"/>
      <c r="AN47" s="162"/>
      <c r="AO47" s="162"/>
      <c r="AP47" s="557"/>
      <c r="AQ47" s="162"/>
      <c r="AR47" s="557"/>
      <c r="AS47" s="162"/>
      <c r="AT47" s="759"/>
      <c r="AU47" s="760"/>
      <c r="AV47" s="760"/>
      <c r="AW47" s="760"/>
      <c r="AX47" s="761"/>
      <c r="AY47" s="175"/>
      <c r="AZ47" s="176"/>
      <c r="BA47" s="177"/>
      <c r="BB47" s="174"/>
      <c r="BC47" s="175"/>
      <c r="BD47" s="560"/>
      <c r="BE47" s="560"/>
      <c r="BF47" s="560"/>
    </row>
    <row r="48" spans="1:58" x14ac:dyDescent="0.3">
      <c r="A48" s="165">
        <v>1</v>
      </c>
      <c r="B48" s="166" t="s">
        <v>248</v>
      </c>
      <c r="C48" s="167"/>
      <c r="D48" s="168"/>
      <c r="E48" s="128"/>
      <c r="F48" s="128" t="s">
        <v>203</v>
      </c>
      <c r="G48" s="128"/>
      <c r="H48" s="128"/>
      <c r="I48" s="128"/>
      <c r="J48" s="172"/>
      <c r="K48" s="128" t="s">
        <v>203</v>
      </c>
      <c r="L48" s="128"/>
      <c r="M48" s="128"/>
      <c r="N48" s="128" t="s">
        <v>203</v>
      </c>
      <c r="O48" s="172"/>
      <c r="P48" s="128"/>
      <c r="Q48" s="128"/>
      <c r="R48" s="128"/>
      <c r="S48" s="128"/>
      <c r="T48" s="128" t="s">
        <v>203</v>
      </c>
      <c r="U48" s="128"/>
      <c r="V48" s="128"/>
      <c r="W48" s="128"/>
      <c r="X48" s="173"/>
      <c r="Y48" s="174"/>
      <c r="Z48" s="172"/>
      <c r="AA48" s="128"/>
      <c r="AB48" s="128" t="s">
        <v>203</v>
      </c>
      <c r="AC48" s="128"/>
      <c r="AD48" s="128"/>
      <c r="AE48" s="128"/>
      <c r="AF48" s="128"/>
      <c r="AG48" s="128" t="s">
        <v>203</v>
      </c>
      <c r="AH48" s="128"/>
      <c r="AI48" s="128"/>
      <c r="AJ48" s="128"/>
      <c r="AK48" s="128" t="s">
        <v>203</v>
      </c>
      <c r="AL48" s="172"/>
      <c r="AM48" s="128"/>
      <c r="AN48" s="128"/>
      <c r="AO48" s="179" t="s">
        <v>203</v>
      </c>
      <c r="AP48" s="557"/>
      <c r="AQ48" s="178"/>
      <c r="AR48" s="557"/>
      <c r="AS48" s="179" t="s">
        <v>203</v>
      </c>
      <c r="AT48" s="759"/>
      <c r="AU48" s="760"/>
      <c r="AV48" s="760"/>
      <c r="AW48" s="760"/>
      <c r="AX48" s="761"/>
      <c r="AY48" s="175"/>
      <c r="AZ48" s="176"/>
      <c r="BA48" s="177"/>
      <c r="BB48" s="174"/>
      <c r="BC48" s="175"/>
      <c r="BD48" s="560"/>
      <c r="BE48" s="560"/>
      <c r="BF48" s="560"/>
    </row>
    <row r="49" spans="1:58" x14ac:dyDescent="0.3">
      <c r="A49" s="165">
        <v>2</v>
      </c>
      <c r="B49" s="166" t="s">
        <v>249</v>
      </c>
      <c r="C49" s="167"/>
      <c r="D49" s="168"/>
      <c r="E49" s="128"/>
      <c r="F49" s="128" t="s">
        <v>203</v>
      </c>
      <c r="G49" s="128"/>
      <c r="H49" s="128"/>
      <c r="I49" s="128"/>
      <c r="J49" s="172"/>
      <c r="K49" s="128" t="s">
        <v>203</v>
      </c>
      <c r="L49" s="128"/>
      <c r="M49" s="128"/>
      <c r="N49" s="128" t="s">
        <v>203</v>
      </c>
      <c r="O49" s="172"/>
      <c r="P49" s="128"/>
      <c r="Q49" s="128"/>
      <c r="R49" s="128"/>
      <c r="S49" s="128"/>
      <c r="T49" s="128" t="s">
        <v>203</v>
      </c>
      <c r="U49" s="128"/>
      <c r="V49" s="128"/>
      <c r="W49" s="128"/>
      <c r="X49" s="173"/>
      <c r="Y49" s="174"/>
      <c r="Z49" s="172"/>
      <c r="AA49" s="128"/>
      <c r="AB49" s="128" t="s">
        <v>203</v>
      </c>
      <c r="AC49" s="128"/>
      <c r="AD49" s="128"/>
      <c r="AE49" s="128"/>
      <c r="AF49" s="128"/>
      <c r="AG49" s="128" t="s">
        <v>203</v>
      </c>
      <c r="AH49" s="128"/>
      <c r="AI49" s="128"/>
      <c r="AJ49" s="128"/>
      <c r="AK49" s="128" t="s">
        <v>203</v>
      </c>
      <c r="AL49" s="172"/>
      <c r="AM49" s="128"/>
      <c r="AN49" s="128"/>
      <c r="AO49" s="179" t="s">
        <v>203</v>
      </c>
      <c r="AP49" s="557"/>
      <c r="AQ49" s="178"/>
      <c r="AR49" s="557"/>
      <c r="AS49" s="179" t="s">
        <v>203</v>
      </c>
      <c r="AT49" s="759"/>
      <c r="AU49" s="760"/>
      <c r="AV49" s="760"/>
      <c r="AW49" s="760"/>
      <c r="AX49" s="761"/>
      <c r="AY49" s="175"/>
      <c r="AZ49" s="176"/>
      <c r="BA49" s="177"/>
      <c r="BB49" s="174"/>
      <c r="BC49" s="175"/>
      <c r="BD49" s="560"/>
      <c r="BE49" s="560"/>
      <c r="BF49" s="560"/>
    </row>
    <row r="50" spans="1:58" x14ac:dyDescent="0.3">
      <c r="A50" s="165">
        <v>3</v>
      </c>
      <c r="B50" s="166" t="s">
        <v>250</v>
      </c>
      <c r="C50" s="167"/>
      <c r="D50" s="168"/>
      <c r="E50" s="128"/>
      <c r="F50" s="128"/>
      <c r="G50" s="128"/>
      <c r="H50" s="128"/>
      <c r="I50" s="128"/>
      <c r="J50" s="172"/>
      <c r="K50" s="128"/>
      <c r="L50" s="128"/>
      <c r="M50" s="128"/>
      <c r="N50" s="128"/>
      <c r="O50" s="172"/>
      <c r="P50" s="128"/>
      <c r="Q50" s="128"/>
      <c r="R50" s="128"/>
      <c r="S50" s="128"/>
      <c r="T50" s="128"/>
      <c r="U50" s="128" t="s">
        <v>203</v>
      </c>
      <c r="V50" s="128" t="s">
        <v>203</v>
      </c>
      <c r="W50" s="128" t="s">
        <v>203</v>
      </c>
      <c r="X50" s="173"/>
      <c r="Y50" s="174"/>
      <c r="Z50" s="172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72"/>
      <c r="AM50" s="128"/>
      <c r="AN50" s="128"/>
      <c r="AO50" s="179"/>
      <c r="AP50" s="557"/>
      <c r="AQ50" s="178"/>
      <c r="AR50" s="557"/>
      <c r="AS50" s="179"/>
      <c r="AT50" s="759"/>
      <c r="AU50" s="760"/>
      <c r="AV50" s="760"/>
      <c r="AW50" s="760"/>
      <c r="AX50" s="761"/>
      <c r="AY50" s="175"/>
      <c r="AZ50" s="176"/>
      <c r="BA50" s="177"/>
      <c r="BB50" s="174"/>
      <c r="BC50" s="175"/>
      <c r="BD50" s="560"/>
      <c r="BE50" s="560"/>
      <c r="BF50" s="560"/>
    </row>
    <row r="51" spans="1:58" x14ac:dyDescent="0.3">
      <c r="A51" s="165">
        <v>4</v>
      </c>
      <c r="B51" s="166" t="s">
        <v>251</v>
      </c>
      <c r="C51" s="196"/>
      <c r="D51" s="197"/>
      <c r="E51" s="128"/>
      <c r="F51" s="128" t="s">
        <v>203</v>
      </c>
      <c r="G51" s="128"/>
      <c r="H51" s="128"/>
      <c r="I51" s="128"/>
      <c r="J51" s="172"/>
      <c r="K51" s="128" t="s">
        <v>203</v>
      </c>
      <c r="L51" s="128"/>
      <c r="M51" s="128"/>
      <c r="N51" s="128" t="s">
        <v>203</v>
      </c>
      <c r="O51" s="172"/>
      <c r="P51" s="128"/>
      <c r="Q51" s="128"/>
      <c r="R51" s="128"/>
      <c r="S51" s="128"/>
      <c r="T51" s="128" t="s">
        <v>203</v>
      </c>
      <c r="U51" s="128"/>
      <c r="V51" s="128"/>
      <c r="W51" s="128"/>
      <c r="X51" s="173"/>
      <c r="Y51" s="174"/>
      <c r="Z51" s="172"/>
      <c r="AA51" s="128"/>
      <c r="AB51" s="128" t="s">
        <v>203</v>
      </c>
      <c r="AC51" s="128"/>
      <c r="AD51" s="128"/>
      <c r="AE51" s="128"/>
      <c r="AF51" s="128"/>
      <c r="AG51" s="128" t="s">
        <v>203</v>
      </c>
      <c r="AH51" s="128"/>
      <c r="AI51" s="128"/>
      <c r="AJ51" s="128"/>
      <c r="AK51" s="128" t="s">
        <v>203</v>
      </c>
      <c r="AL51" s="172"/>
      <c r="AM51" s="128"/>
      <c r="AN51" s="128"/>
      <c r="AO51" s="179" t="s">
        <v>203</v>
      </c>
      <c r="AP51" s="559"/>
      <c r="AQ51" s="178"/>
      <c r="AR51" s="557"/>
      <c r="AS51" s="179" t="s">
        <v>203</v>
      </c>
      <c r="AT51" s="762"/>
      <c r="AU51" s="763"/>
      <c r="AV51" s="763"/>
      <c r="AW51" s="763"/>
      <c r="AX51" s="764"/>
      <c r="AY51" s="175"/>
      <c r="AZ51" s="176"/>
      <c r="BA51" s="177"/>
      <c r="BB51" s="174"/>
      <c r="BC51" s="175"/>
      <c r="BD51" s="560"/>
      <c r="BE51" s="560"/>
      <c r="BF51" s="560"/>
    </row>
    <row r="53" spans="1:58" ht="14" x14ac:dyDescent="0.3">
      <c r="B53" s="563" t="s">
        <v>208</v>
      </c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  <c r="U53" s="562"/>
      <c r="V53" s="562"/>
      <c r="W53" s="562"/>
      <c r="X53" s="562"/>
      <c r="Y53" s="562"/>
      <c r="Z53" s="562"/>
      <c r="AA53" s="562"/>
      <c r="AB53" s="562"/>
      <c r="AC53" s="562"/>
      <c r="AD53" s="562"/>
      <c r="AE53" s="562"/>
      <c r="AF53" s="562"/>
      <c r="AG53" s="562"/>
      <c r="AH53" s="562"/>
      <c r="AI53" s="562"/>
      <c r="AJ53" s="564" t="s">
        <v>1356</v>
      </c>
      <c r="AK53" s="564"/>
      <c r="AL53" s="564"/>
      <c r="AM53" s="562"/>
    </row>
    <row r="54" spans="1:58" ht="14" x14ac:dyDescent="0.3">
      <c r="B54" s="564" t="s">
        <v>281</v>
      </c>
      <c r="C54" s="562"/>
      <c r="D54" s="562"/>
      <c r="E54" s="562"/>
      <c r="F54" s="562"/>
      <c r="G54" s="562"/>
      <c r="H54" s="562"/>
      <c r="I54" s="562"/>
      <c r="J54" s="562"/>
      <c r="K54" s="562"/>
      <c r="L54" s="562"/>
      <c r="M54" s="562"/>
      <c r="N54" s="562"/>
      <c r="O54" s="562"/>
      <c r="P54" s="562"/>
      <c r="Q54" s="562"/>
      <c r="R54" s="562"/>
      <c r="S54" s="562"/>
      <c r="T54" s="562"/>
      <c r="U54" s="562"/>
      <c r="V54" s="562"/>
      <c r="W54" s="562"/>
      <c r="X54" s="562"/>
      <c r="Y54" s="562"/>
      <c r="Z54" s="562"/>
      <c r="AA54" s="562"/>
      <c r="AB54" s="562"/>
      <c r="AC54" s="562"/>
      <c r="AD54" s="562"/>
      <c r="AE54" s="562"/>
      <c r="AF54" s="562"/>
      <c r="AG54" s="562"/>
      <c r="AH54" s="562"/>
      <c r="AI54" s="562"/>
      <c r="AJ54" s="564" t="s">
        <v>282</v>
      </c>
      <c r="AK54" s="564"/>
      <c r="AL54" s="564"/>
      <c r="AM54" s="562"/>
    </row>
    <row r="55" spans="1:58" ht="14" x14ac:dyDescent="0.3">
      <c r="B55" s="564"/>
      <c r="C55" s="562"/>
      <c r="D55" s="562"/>
      <c r="E55" s="562"/>
      <c r="F55" s="562"/>
      <c r="G55" s="562"/>
      <c r="H55" s="562"/>
      <c r="I55" s="562"/>
      <c r="J55" s="562"/>
      <c r="K55" s="562"/>
      <c r="L55" s="562"/>
      <c r="M55" s="562"/>
      <c r="N55" s="562"/>
      <c r="O55" s="562"/>
      <c r="P55" s="562"/>
      <c r="Q55" s="562"/>
      <c r="R55" s="562"/>
      <c r="S55" s="562"/>
      <c r="T55" s="562"/>
      <c r="U55" s="562"/>
      <c r="V55" s="562"/>
      <c r="W55" s="562"/>
      <c r="X55" s="562"/>
      <c r="Y55" s="562"/>
      <c r="Z55" s="562"/>
      <c r="AA55" s="562"/>
      <c r="AB55" s="562"/>
      <c r="AC55" s="562"/>
      <c r="AD55" s="562"/>
      <c r="AE55" s="562"/>
      <c r="AF55" s="562"/>
      <c r="AG55" s="562"/>
      <c r="AH55" s="562"/>
      <c r="AI55" s="562"/>
      <c r="AJ55" s="564"/>
      <c r="AK55" s="564"/>
      <c r="AL55" s="564"/>
      <c r="AM55" s="562"/>
    </row>
    <row r="56" spans="1:58" ht="14" x14ac:dyDescent="0.3">
      <c r="B56" s="564"/>
      <c r="C56" s="562"/>
      <c r="D56" s="562"/>
      <c r="E56" s="562"/>
      <c r="F56" s="562"/>
      <c r="G56" s="562"/>
      <c r="H56" s="562"/>
      <c r="I56" s="562"/>
      <c r="J56" s="562"/>
      <c r="K56" s="562"/>
      <c r="L56" s="562"/>
      <c r="M56" s="562"/>
      <c r="N56" s="562"/>
      <c r="O56" s="562"/>
      <c r="P56" s="562"/>
      <c r="Q56" s="562"/>
      <c r="R56" s="562"/>
      <c r="S56" s="562"/>
      <c r="T56" s="562"/>
      <c r="U56" s="562"/>
      <c r="V56" s="562"/>
      <c r="W56" s="562"/>
      <c r="X56" s="562"/>
      <c r="Y56" s="562"/>
      <c r="Z56" s="562"/>
      <c r="AA56" s="562"/>
      <c r="AB56" s="562"/>
      <c r="AC56" s="562"/>
      <c r="AD56" s="562"/>
      <c r="AE56" s="562"/>
      <c r="AF56" s="562"/>
      <c r="AG56" s="562"/>
      <c r="AH56" s="562"/>
      <c r="AI56" s="562"/>
      <c r="AJ56" s="564"/>
      <c r="AK56" s="564"/>
      <c r="AL56" s="564"/>
      <c r="AM56" s="562"/>
    </row>
    <row r="57" spans="1:58" ht="14" x14ac:dyDescent="0.3">
      <c r="B57" s="564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  <c r="V57" s="562"/>
      <c r="W57" s="562"/>
      <c r="X57" s="562"/>
      <c r="Y57" s="562"/>
      <c r="Z57" s="562"/>
      <c r="AA57" s="562"/>
      <c r="AB57" s="562"/>
      <c r="AC57" s="562"/>
      <c r="AD57" s="562"/>
      <c r="AE57" s="562"/>
      <c r="AF57" s="562"/>
      <c r="AG57" s="562"/>
      <c r="AH57" s="562"/>
      <c r="AI57" s="562"/>
      <c r="AJ57" s="564"/>
      <c r="AK57" s="564"/>
      <c r="AL57" s="564"/>
      <c r="AM57" s="562"/>
    </row>
    <row r="58" spans="1:58" ht="14" x14ac:dyDescent="0.3">
      <c r="B58" s="564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  <c r="V58" s="562"/>
      <c r="W58" s="562"/>
      <c r="X58" s="562"/>
      <c r="Y58" s="562"/>
      <c r="Z58" s="562"/>
      <c r="AA58" s="562"/>
      <c r="AB58" s="562"/>
      <c r="AC58" s="562"/>
      <c r="AD58" s="562"/>
      <c r="AE58" s="562"/>
      <c r="AF58" s="562"/>
      <c r="AG58" s="562"/>
      <c r="AH58" s="562"/>
      <c r="AI58" s="562"/>
      <c r="AJ58" s="564"/>
      <c r="AK58" s="564"/>
      <c r="AL58" s="564"/>
      <c r="AM58" s="562"/>
    </row>
    <row r="59" spans="1:58" ht="14" x14ac:dyDescent="0.3">
      <c r="B59" s="565" t="s">
        <v>1359</v>
      </c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  <c r="R59" s="562"/>
      <c r="S59" s="562"/>
      <c r="T59" s="562"/>
      <c r="U59" s="562"/>
      <c r="V59" s="562"/>
      <c r="W59" s="562"/>
      <c r="X59" s="562"/>
      <c r="Y59" s="562"/>
      <c r="Z59" s="562"/>
      <c r="AA59" s="562"/>
      <c r="AB59" s="562"/>
      <c r="AC59" s="562"/>
      <c r="AD59" s="562"/>
      <c r="AE59" s="562"/>
      <c r="AF59" s="562"/>
      <c r="AG59" s="562"/>
      <c r="AH59" s="562"/>
      <c r="AI59" s="562"/>
      <c r="AJ59" s="565" t="s">
        <v>1357</v>
      </c>
      <c r="AK59" s="564"/>
      <c r="AL59" s="564"/>
      <c r="AM59" s="562"/>
    </row>
    <row r="60" spans="1:58" ht="14" x14ac:dyDescent="0.3">
      <c r="B60" s="564" t="s">
        <v>1360</v>
      </c>
      <c r="C60" s="562"/>
      <c r="D60" s="562"/>
      <c r="E60" s="562"/>
      <c r="F60" s="562"/>
      <c r="G60" s="562"/>
      <c r="H60" s="562"/>
      <c r="I60" s="562"/>
      <c r="J60" s="562"/>
      <c r="K60" s="562"/>
      <c r="L60" s="562"/>
      <c r="M60" s="562"/>
      <c r="N60" s="562"/>
      <c r="O60" s="562"/>
      <c r="P60" s="562"/>
      <c r="Q60" s="562"/>
      <c r="R60" s="562"/>
      <c r="S60" s="562"/>
      <c r="T60" s="562"/>
      <c r="U60" s="562"/>
      <c r="V60" s="562"/>
      <c r="W60" s="562"/>
      <c r="X60" s="562"/>
      <c r="Y60" s="562"/>
      <c r="Z60" s="562"/>
      <c r="AA60" s="562"/>
      <c r="AB60" s="562"/>
      <c r="AC60" s="562"/>
      <c r="AD60" s="562"/>
      <c r="AE60" s="562"/>
      <c r="AF60" s="562"/>
      <c r="AG60" s="562"/>
      <c r="AH60" s="562"/>
      <c r="AI60" s="562"/>
      <c r="AJ60" s="858" t="s">
        <v>1358</v>
      </c>
      <c r="AK60" s="564"/>
      <c r="AL60" s="564"/>
      <c r="AM60" s="562"/>
    </row>
  </sheetData>
  <mergeCells count="88">
    <mergeCell ref="AA34:AK34"/>
    <mergeCell ref="AA35:AK35"/>
    <mergeCell ref="AA41:AK41"/>
    <mergeCell ref="AA42:AK42"/>
    <mergeCell ref="P27:W27"/>
    <mergeCell ref="P28:W28"/>
    <mergeCell ref="P29:W29"/>
    <mergeCell ref="P30:W30"/>
    <mergeCell ref="P31:W31"/>
    <mergeCell ref="AA27:AK27"/>
    <mergeCell ref="AA28:AK28"/>
    <mergeCell ref="AA30:AK30"/>
    <mergeCell ref="AA31:AK31"/>
    <mergeCell ref="AA33:AK33"/>
    <mergeCell ref="E30:I30"/>
    <mergeCell ref="K30:N30"/>
    <mergeCell ref="E31:I31"/>
    <mergeCell ref="K31:N31"/>
    <mergeCell ref="E32:I32"/>
    <mergeCell ref="K32:N32"/>
    <mergeCell ref="BC5:BF5"/>
    <mergeCell ref="A1:BF1"/>
    <mergeCell ref="A2:BF2"/>
    <mergeCell ref="A5:B6"/>
    <mergeCell ref="C5:F5"/>
    <mergeCell ref="G5:K5"/>
    <mergeCell ref="L5:O5"/>
    <mergeCell ref="P5:T5"/>
    <mergeCell ref="U5:X5"/>
    <mergeCell ref="Y5:AB5"/>
    <mergeCell ref="AY5:BB5"/>
    <mergeCell ref="A3:BF3"/>
    <mergeCell ref="AT5:AX5"/>
    <mergeCell ref="A14:B14"/>
    <mergeCell ref="A21:B21"/>
    <mergeCell ref="E22:I22"/>
    <mergeCell ref="K22:N22"/>
    <mergeCell ref="P22:W22"/>
    <mergeCell ref="AA24:AK24"/>
    <mergeCell ref="AC5:AG5"/>
    <mergeCell ref="AH5:AK5"/>
    <mergeCell ref="AL5:AO5"/>
    <mergeCell ref="AP5:AS5"/>
    <mergeCell ref="AA22:AK22"/>
    <mergeCell ref="A29:B29"/>
    <mergeCell ref="E25:I25"/>
    <mergeCell ref="E26:I26"/>
    <mergeCell ref="K25:N25"/>
    <mergeCell ref="K26:N26"/>
    <mergeCell ref="AT8:AX51"/>
    <mergeCell ref="E27:I27"/>
    <mergeCell ref="E28:I28"/>
    <mergeCell ref="K27:N27"/>
    <mergeCell ref="K28:N28"/>
    <mergeCell ref="P25:W25"/>
    <mergeCell ref="P26:W26"/>
    <mergeCell ref="AA25:AK25"/>
    <mergeCell ref="AA26:AK26"/>
    <mergeCell ref="E23:I23"/>
    <mergeCell ref="E24:I24"/>
    <mergeCell ref="K23:N23"/>
    <mergeCell ref="K24:N24"/>
    <mergeCell ref="P23:W23"/>
    <mergeCell ref="P24:W24"/>
    <mergeCell ref="AA23:AK23"/>
    <mergeCell ref="AA45:AK45"/>
    <mergeCell ref="P32:W32"/>
    <mergeCell ref="AA32:AK32"/>
    <mergeCell ref="E33:I33"/>
    <mergeCell ref="K33:N33"/>
    <mergeCell ref="E34:I34"/>
    <mergeCell ref="K34:N34"/>
    <mergeCell ref="E35:I35"/>
    <mergeCell ref="K35:N35"/>
    <mergeCell ref="E41:I41"/>
    <mergeCell ref="E42:I42"/>
    <mergeCell ref="K41:N41"/>
    <mergeCell ref="K42:N42"/>
    <mergeCell ref="P33:W33"/>
    <mergeCell ref="P34:W34"/>
    <mergeCell ref="P35:W35"/>
    <mergeCell ref="A37:B37"/>
    <mergeCell ref="A47:B47"/>
    <mergeCell ref="E45:I45"/>
    <mergeCell ref="K45:N45"/>
    <mergeCell ref="P45:W45"/>
    <mergeCell ref="P41:W41"/>
    <mergeCell ref="P42:W42"/>
  </mergeCells>
  <pageMargins left="0.51181102362204722" right="0.31496062992125984" top="0.74803149606299213" bottom="0.74803149606299213" header="0.31496062992125984" footer="0.31496062992125984"/>
  <pageSetup paperSize="256" scale="68" orientation="landscape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topLeftCell="A55" workbookViewId="0">
      <selection activeCell="I58" sqref="I58:I64"/>
    </sheetView>
  </sheetViews>
  <sheetFormatPr defaultRowHeight="14.5" x14ac:dyDescent="0.35"/>
  <cols>
    <col min="1" max="1" width="3.7265625" customWidth="1"/>
    <col min="2" max="2" width="2.7265625" style="13" customWidth="1"/>
    <col min="3" max="3" width="21.453125" customWidth="1"/>
    <col min="4" max="7" width="4.26953125" style="13" customWidth="1"/>
    <col min="8" max="8" width="11.453125" customWidth="1"/>
    <col min="9" max="9" width="25.1796875" style="64" customWidth="1"/>
    <col min="10" max="10" width="8.1796875" customWidth="1"/>
    <col min="11" max="11" width="7.54296875" customWidth="1"/>
  </cols>
  <sheetData>
    <row r="1" spans="1:27" x14ac:dyDescent="0.35">
      <c r="A1" s="782" t="s">
        <v>279</v>
      </c>
      <c r="B1" s="782"/>
      <c r="C1" s="782"/>
      <c r="D1" s="782"/>
      <c r="E1" s="782"/>
      <c r="F1" s="782"/>
      <c r="G1" s="782"/>
      <c r="H1" s="782"/>
      <c r="I1" s="782"/>
      <c r="J1" s="782"/>
      <c r="K1" s="782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ht="27" x14ac:dyDescent="0.6">
      <c r="A2" s="653" t="s">
        <v>894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x14ac:dyDescent="0.35">
      <c r="A3" s="1"/>
      <c r="B3" s="277"/>
      <c r="C3" s="277"/>
      <c r="D3" s="277" t="s">
        <v>272</v>
      </c>
      <c r="E3" s="277"/>
      <c r="F3" s="277"/>
      <c r="G3" s="277"/>
      <c r="H3" s="861" t="s">
        <v>1351</v>
      </c>
      <c r="I3" s="277"/>
      <c r="J3" s="277"/>
      <c r="K3" s="27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ht="3" customHeight="1" x14ac:dyDescent="0.35"/>
    <row r="5" spans="1:27" x14ac:dyDescent="0.35">
      <c r="A5" s="780" t="s">
        <v>104</v>
      </c>
      <c r="B5" s="776" t="s">
        <v>136</v>
      </c>
      <c r="C5" s="777"/>
      <c r="D5" s="783" t="s">
        <v>137</v>
      </c>
      <c r="E5" s="783"/>
      <c r="F5" s="783"/>
      <c r="G5" s="783"/>
      <c r="H5" s="780" t="s">
        <v>138</v>
      </c>
      <c r="I5" s="780" t="s">
        <v>139</v>
      </c>
      <c r="J5" s="780" t="s">
        <v>140</v>
      </c>
      <c r="K5" s="780" t="s">
        <v>141</v>
      </c>
    </row>
    <row r="6" spans="1:27" x14ac:dyDescent="0.35">
      <c r="A6" s="781"/>
      <c r="B6" s="778"/>
      <c r="C6" s="779"/>
      <c r="D6" s="427" t="s">
        <v>3</v>
      </c>
      <c r="E6" s="427" t="s">
        <v>13</v>
      </c>
      <c r="F6" s="427" t="s">
        <v>11</v>
      </c>
      <c r="G6" s="427" t="s">
        <v>12</v>
      </c>
      <c r="H6" s="781"/>
      <c r="I6" s="781"/>
      <c r="J6" s="781"/>
      <c r="K6" s="781"/>
    </row>
    <row r="7" spans="1:27" s="12" customFormat="1" ht="17.149999999999999" customHeight="1" x14ac:dyDescent="0.35">
      <c r="A7" s="106" t="s">
        <v>115</v>
      </c>
      <c r="B7" s="784" t="s">
        <v>111</v>
      </c>
      <c r="C7" s="784"/>
      <c r="D7" s="107"/>
      <c r="E7" s="107"/>
      <c r="F7" s="107"/>
      <c r="G7" s="107"/>
      <c r="H7" s="106"/>
      <c r="I7" s="108"/>
      <c r="J7" s="106"/>
      <c r="K7" s="106"/>
    </row>
    <row r="8" spans="1:27" s="57" customFormat="1" ht="39" x14ac:dyDescent="0.35">
      <c r="A8" s="67"/>
      <c r="B8" s="69">
        <v>1</v>
      </c>
      <c r="C8" s="70" t="s">
        <v>142</v>
      </c>
      <c r="D8" s="69"/>
      <c r="E8" s="69"/>
      <c r="F8" s="69"/>
      <c r="G8" s="69"/>
      <c r="H8" s="67"/>
      <c r="I8" s="51" t="s">
        <v>143</v>
      </c>
      <c r="J8" s="69" t="s">
        <v>481</v>
      </c>
      <c r="K8" s="69" t="s">
        <v>118</v>
      </c>
    </row>
    <row r="9" spans="1:27" ht="27" customHeight="1" x14ac:dyDescent="0.35">
      <c r="A9" s="5"/>
      <c r="B9" s="69">
        <v>2</v>
      </c>
      <c r="C9" s="68" t="s">
        <v>156</v>
      </c>
      <c r="D9" s="6"/>
      <c r="E9" s="6"/>
      <c r="F9" s="6"/>
      <c r="G9" s="6"/>
      <c r="H9" s="67"/>
      <c r="I9" s="52" t="s">
        <v>157</v>
      </c>
      <c r="J9" s="69" t="s">
        <v>481</v>
      </c>
      <c r="K9" s="69" t="s">
        <v>118</v>
      </c>
    </row>
    <row r="10" spans="1:27" ht="27" customHeight="1" x14ac:dyDescent="0.35">
      <c r="A10" s="5"/>
      <c r="B10" s="69">
        <v>3</v>
      </c>
      <c r="C10" s="68" t="s">
        <v>144</v>
      </c>
      <c r="D10" s="6"/>
      <c r="E10" s="6"/>
      <c r="F10" s="6"/>
      <c r="G10" s="6"/>
      <c r="H10" s="67"/>
      <c r="I10" s="52" t="s">
        <v>158</v>
      </c>
      <c r="J10" s="69" t="s">
        <v>481</v>
      </c>
      <c r="K10" s="69" t="s">
        <v>118</v>
      </c>
    </row>
    <row r="11" spans="1:27" ht="27" customHeight="1" x14ac:dyDescent="0.35">
      <c r="A11" s="5"/>
      <c r="B11" s="69">
        <v>4</v>
      </c>
      <c r="C11" s="68" t="s">
        <v>154</v>
      </c>
      <c r="D11" s="6"/>
      <c r="E11" s="6"/>
      <c r="F11" s="6"/>
      <c r="G11" s="6"/>
      <c r="H11" s="67"/>
      <c r="I11" s="52" t="s">
        <v>283</v>
      </c>
      <c r="J11" s="69" t="s">
        <v>481</v>
      </c>
      <c r="K11" s="69" t="s">
        <v>118</v>
      </c>
    </row>
    <row r="12" spans="1:27" ht="27" customHeight="1" x14ac:dyDescent="0.35">
      <c r="A12" s="5"/>
      <c r="B12" s="69">
        <v>5</v>
      </c>
      <c r="C12" s="68" t="s">
        <v>155</v>
      </c>
      <c r="D12" s="6"/>
      <c r="E12" s="6"/>
      <c r="F12" s="6"/>
      <c r="G12" s="6"/>
      <c r="H12" s="67"/>
      <c r="I12" s="52" t="s">
        <v>160</v>
      </c>
      <c r="J12" s="69" t="s">
        <v>481</v>
      </c>
      <c r="K12" s="69" t="s">
        <v>118</v>
      </c>
    </row>
    <row r="13" spans="1:27" ht="17.149999999999999" customHeight="1" x14ac:dyDescent="0.35">
      <c r="A13" s="104" t="s">
        <v>116</v>
      </c>
      <c r="B13" s="775" t="s">
        <v>145</v>
      </c>
      <c r="C13" s="775"/>
      <c r="D13" s="103"/>
      <c r="E13" s="103"/>
      <c r="F13" s="103"/>
      <c r="G13" s="103"/>
      <c r="H13" s="104"/>
      <c r="I13" s="105"/>
      <c r="J13" s="104"/>
      <c r="K13" s="104"/>
    </row>
    <row r="14" spans="1:27" ht="17.149999999999999" customHeight="1" x14ac:dyDescent="0.35">
      <c r="A14" s="63"/>
      <c r="B14" s="81" t="s">
        <v>119</v>
      </c>
      <c r="C14" s="79" t="s">
        <v>146</v>
      </c>
      <c r="D14" s="72"/>
      <c r="E14" s="72"/>
      <c r="F14" s="72"/>
      <c r="G14" s="72"/>
      <c r="H14" s="73"/>
      <c r="I14" s="74"/>
      <c r="J14" s="63"/>
      <c r="K14" s="63"/>
    </row>
    <row r="15" spans="1:27" x14ac:dyDescent="0.35">
      <c r="A15" s="5"/>
      <c r="B15" s="6"/>
      <c r="C15" s="83" t="s">
        <v>162</v>
      </c>
      <c r="D15" s="6"/>
      <c r="E15" s="6"/>
      <c r="F15" s="6"/>
      <c r="G15" s="6"/>
      <c r="H15" s="5"/>
      <c r="I15" s="50"/>
      <c r="J15" s="5"/>
      <c r="K15" s="5"/>
    </row>
    <row r="16" spans="1:27" ht="78" x14ac:dyDescent="0.35">
      <c r="A16" s="54"/>
      <c r="B16" s="53"/>
      <c r="C16" s="60" t="s">
        <v>495</v>
      </c>
      <c r="D16" s="69"/>
      <c r="E16" s="69" t="s">
        <v>147</v>
      </c>
      <c r="F16" s="53"/>
      <c r="G16" s="53"/>
      <c r="H16" s="67" t="s">
        <v>148</v>
      </c>
      <c r="I16" s="61" t="s">
        <v>496</v>
      </c>
      <c r="J16" s="69" t="s">
        <v>481</v>
      </c>
      <c r="K16" s="69" t="s">
        <v>118</v>
      </c>
    </row>
    <row r="17" spans="1:11" ht="91" x14ac:dyDescent="0.35">
      <c r="A17" s="54"/>
      <c r="B17" s="53"/>
      <c r="C17" s="60" t="s">
        <v>492</v>
      </c>
      <c r="D17" s="69" t="s">
        <v>147</v>
      </c>
      <c r="E17" s="69"/>
      <c r="F17" s="53"/>
      <c r="G17" s="53"/>
      <c r="H17" s="67" t="s">
        <v>148</v>
      </c>
      <c r="I17" s="61" t="s">
        <v>493</v>
      </c>
      <c r="J17" s="69" t="s">
        <v>481</v>
      </c>
      <c r="K17" s="69" t="s">
        <v>118</v>
      </c>
    </row>
    <row r="18" spans="1:11" ht="91" x14ac:dyDescent="0.35">
      <c r="A18" s="54"/>
      <c r="B18" s="53"/>
      <c r="C18" s="60" t="s">
        <v>518</v>
      </c>
      <c r="D18" s="69" t="s">
        <v>147</v>
      </c>
      <c r="E18" s="69"/>
      <c r="F18" s="69"/>
      <c r="G18" s="53"/>
      <c r="H18" s="67" t="s">
        <v>148</v>
      </c>
      <c r="I18" s="61" t="s">
        <v>519</v>
      </c>
      <c r="J18" s="69" t="s">
        <v>481</v>
      </c>
      <c r="K18" s="69" t="s">
        <v>690</v>
      </c>
    </row>
    <row r="19" spans="1:11" ht="91" x14ac:dyDescent="0.35">
      <c r="A19" s="54"/>
      <c r="B19" s="53"/>
      <c r="C19" s="60" t="s">
        <v>504</v>
      </c>
      <c r="D19" s="69" t="s">
        <v>147</v>
      </c>
      <c r="E19" s="69"/>
      <c r="F19" s="53"/>
      <c r="G19" s="53"/>
      <c r="H19" s="67" t="s">
        <v>148</v>
      </c>
      <c r="I19" s="61" t="s">
        <v>505</v>
      </c>
      <c r="J19" s="69" t="s">
        <v>481</v>
      </c>
      <c r="K19" s="69" t="s">
        <v>690</v>
      </c>
    </row>
    <row r="20" spans="1:11" ht="91" x14ac:dyDescent="0.35">
      <c r="A20" s="54"/>
      <c r="B20" s="53"/>
      <c r="C20" s="60" t="s">
        <v>500</v>
      </c>
      <c r="D20" s="69" t="s">
        <v>147</v>
      </c>
      <c r="E20" s="69"/>
      <c r="F20" s="53"/>
      <c r="G20" s="53"/>
      <c r="H20" s="67" t="s">
        <v>148</v>
      </c>
      <c r="I20" s="59" t="s">
        <v>501</v>
      </c>
      <c r="J20" s="69" t="s">
        <v>481</v>
      </c>
      <c r="K20" s="69" t="s">
        <v>691</v>
      </c>
    </row>
    <row r="21" spans="1:11" ht="65" x14ac:dyDescent="0.35">
      <c r="A21" s="54"/>
      <c r="B21" s="53"/>
      <c r="C21" s="60" t="s">
        <v>502</v>
      </c>
      <c r="D21" s="69" t="s">
        <v>147</v>
      </c>
      <c r="E21" s="53"/>
      <c r="F21" s="53"/>
      <c r="G21" s="53"/>
      <c r="H21" s="67" t="s">
        <v>148</v>
      </c>
      <c r="I21" s="59" t="s">
        <v>503</v>
      </c>
      <c r="J21" s="69" t="s">
        <v>481</v>
      </c>
      <c r="K21" s="69" t="s">
        <v>691</v>
      </c>
    </row>
    <row r="22" spans="1:11" ht="91" x14ac:dyDescent="0.35">
      <c r="A22" s="54"/>
      <c r="B22" s="53"/>
      <c r="C22" s="60" t="s">
        <v>510</v>
      </c>
      <c r="D22" s="69" t="s">
        <v>689</v>
      </c>
      <c r="E22" s="53"/>
      <c r="F22" s="53"/>
      <c r="G22" s="53"/>
      <c r="H22" s="67" t="s">
        <v>148</v>
      </c>
      <c r="I22" s="428" t="s">
        <v>511</v>
      </c>
      <c r="J22" s="69" t="s">
        <v>481</v>
      </c>
      <c r="K22" s="69" t="s">
        <v>692</v>
      </c>
    </row>
    <row r="23" spans="1:11" ht="78" x14ac:dyDescent="0.35">
      <c r="A23" s="54"/>
      <c r="B23" s="53"/>
      <c r="C23" s="60" t="s">
        <v>512</v>
      </c>
      <c r="D23" s="69" t="s">
        <v>147</v>
      </c>
      <c r="E23" s="53"/>
      <c r="F23" s="53"/>
      <c r="G23" s="53"/>
      <c r="H23" s="67" t="s">
        <v>148</v>
      </c>
      <c r="I23" s="122" t="s">
        <v>513</v>
      </c>
      <c r="J23" s="69" t="s">
        <v>481</v>
      </c>
      <c r="K23" s="69" t="s">
        <v>693</v>
      </c>
    </row>
    <row r="24" spans="1:11" ht="91" x14ac:dyDescent="0.35">
      <c r="A24" s="54"/>
      <c r="B24" s="53"/>
      <c r="C24" s="60" t="s">
        <v>516</v>
      </c>
      <c r="D24" s="69" t="s">
        <v>147</v>
      </c>
      <c r="E24" s="53"/>
      <c r="F24" s="53"/>
      <c r="G24" s="53"/>
      <c r="H24" s="67" t="s">
        <v>148</v>
      </c>
      <c r="I24" s="59" t="s">
        <v>517</v>
      </c>
      <c r="J24" s="69" t="s">
        <v>481</v>
      </c>
      <c r="K24" s="69" t="s">
        <v>694</v>
      </c>
    </row>
    <row r="25" spans="1:11" ht="91" x14ac:dyDescent="0.35">
      <c r="A25" s="54"/>
      <c r="B25" s="53"/>
      <c r="C25" s="60" t="s">
        <v>520</v>
      </c>
      <c r="D25" s="69" t="s">
        <v>147</v>
      </c>
      <c r="E25" s="53"/>
      <c r="F25" s="53"/>
      <c r="G25" s="53"/>
      <c r="H25" s="67" t="s">
        <v>148</v>
      </c>
      <c r="I25" s="59" t="s">
        <v>521</v>
      </c>
      <c r="J25" s="69" t="s">
        <v>481</v>
      </c>
      <c r="K25" s="69" t="s">
        <v>694</v>
      </c>
    </row>
    <row r="26" spans="1:11" ht="91.5" x14ac:dyDescent="0.35">
      <c r="A26" s="54"/>
      <c r="B26" s="53"/>
      <c r="C26" s="75" t="s">
        <v>532</v>
      </c>
      <c r="D26" s="69" t="s">
        <v>147</v>
      </c>
      <c r="E26" s="53"/>
      <c r="F26" s="53"/>
      <c r="G26" s="53"/>
      <c r="H26" s="67" t="s">
        <v>148</v>
      </c>
      <c r="I26" s="482" t="s">
        <v>533</v>
      </c>
      <c r="J26" s="69" t="s">
        <v>481</v>
      </c>
      <c r="K26" s="69" t="s">
        <v>695</v>
      </c>
    </row>
    <row r="27" spans="1:11" x14ac:dyDescent="0.35">
      <c r="A27" s="54"/>
      <c r="B27" s="53"/>
      <c r="C27" s="60"/>
      <c r="D27" s="69"/>
      <c r="E27" s="53"/>
      <c r="F27" s="53"/>
      <c r="G27" s="53"/>
      <c r="H27" s="69"/>
      <c r="I27" s="65"/>
      <c r="J27" s="69"/>
      <c r="K27" s="69"/>
    </row>
    <row r="28" spans="1:11" ht="14.25" customHeight="1" x14ac:dyDescent="0.35">
      <c r="A28" s="54"/>
      <c r="B28" s="53"/>
      <c r="C28" s="84" t="s">
        <v>839</v>
      </c>
      <c r="D28" s="53"/>
      <c r="E28" s="53"/>
      <c r="F28" s="53"/>
      <c r="G28" s="53"/>
      <c r="H28" s="69"/>
      <c r="I28" s="59"/>
      <c r="J28" s="69"/>
      <c r="K28" s="69"/>
    </row>
    <row r="29" spans="1:11" ht="39" x14ac:dyDescent="0.35">
      <c r="A29" s="54"/>
      <c r="B29" s="53"/>
      <c r="C29" s="60" t="s">
        <v>770</v>
      </c>
      <c r="D29" s="53"/>
      <c r="E29" s="53"/>
      <c r="F29" s="69" t="s">
        <v>147</v>
      </c>
      <c r="G29" s="53"/>
      <c r="H29" s="67" t="s">
        <v>148</v>
      </c>
      <c r="I29" s="59" t="s">
        <v>771</v>
      </c>
      <c r="J29" s="69" t="s">
        <v>481</v>
      </c>
      <c r="K29" s="71" t="s">
        <v>844</v>
      </c>
    </row>
    <row r="30" spans="1:11" x14ac:dyDescent="0.35">
      <c r="A30" s="5"/>
      <c r="B30" s="6"/>
      <c r="C30" s="84" t="s">
        <v>840</v>
      </c>
      <c r="D30" s="6"/>
      <c r="E30" s="6"/>
      <c r="F30" s="6"/>
      <c r="G30" s="6"/>
      <c r="H30" s="5"/>
      <c r="I30" s="50"/>
      <c r="J30" s="5"/>
      <c r="K30" s="71"/>
    </row>
    <row r="31" spans="1:11" ht="52" x14ac:dyDescent="0.35">
      <c r="A31" s="5"/>
      <c r="B31" s="6"/>
      <c r="C31" s="60" t="s">
        <v>546</v>
      </c>
      <c r="D31" s="6"/>
      <c r="E31" s="6"/>
      <c r="F31" s="66" t="s">
        <v>147</v>
      </c>
      <c r="G31" s="6"/>
      <c r="H31" s="67" t="s">
        <v>148</v>
      </c>
      <c r="I31" s="59" t="s">
        <v>547</v>
      </c>
      <c r="J31" s="69" t="s">
        <v>481</v>
      </c>
      <c r="K31" s="66" t="s">
        <v>697</v>
      </c>
    </row>
    <row r="32" spans="1:11" ht="39" x14ac:dyDescent="0.35">
      <c r="A32" s="5"/>
      <c r="B32" s="6"/>
      <c r="C32" s="60" t="s">
        <v>649</v>
      </c>
      <c r="D32" s="66" t="s">
        <v>147</v>
      </c>
      <c r="E32" s="6"/>
      <c r="F32" s="6"/>
      <c r="G32" s="6"/>
      <c r="H32" s="67" t="s">
        <v>148</v>
      </c>
      <c r="I32" s="59" t="s">
        <v>645</v>
      </c>
      <c r="J32" s="69" t="s">
        <v>481</v>
      </c>
      <c r="K32" s="66" t="s">
        <v>698</v>
      </c>
    </row>
    <row r="33" spans="1:11" x14ac:dyDescent="0.35">
      <c r="A33" s="5"/>
      <c r="B33" s="6"/>
      <c r="C33" s="60"/>
      <c r="D33" s="6"/>
      <c r="E33" s="6"/>
      <c r="F33" s="6"/>
      <c r="G33" s="6"/>
      <c r="H33" s="76"/>
      <c r="I33" s="59"/>
      <c r="J33" s="62"/>
      <c r="K33" s="77"/>
    </row>
    <row r="34" spans="1:11" ht="29" x14ac:dyDescent="0.35">
      <c r="A34" s="5"/>
      <c r="B34" s="6"/>
      <c r="C34" s="84" t="s">
        <v>841</v>
      </c>
      <c r="D34" s="66"/>
      <c r="E34" s="66"/>
      <c r="F34" s="66"/>
      <c r="G34" s="66"/>
      <c r="H34" s="58"/>
      <c r="I34" s="52"/>
      <c r="J34" s="5"/>
      <c r="K34" s="78" t="s">
        <v>164</v>
      </c>
    </row>
    <row r="35" spans="1:11" ht="39.5" x14ac:dyDescent="0.35">
      <c r="A35" s="5"/>
      <c r="B35" s="6"/>
      <c r="C35" s="60" t="s">
        <v>166</v>
      </c>
      <c r="D35" s="66" t="s">
        <v>147</v>
      </c>
      <c r="E35" s="66" t="s">
        <v>147</v>
      </c>
      <c r="F35" s="66" t="s">
        <v>147</v>
      </c>
      <c r="G35" s="66" t="s">
        <v>147</v>
      </c>
      <c r="H35" s="58" t="s">
        <v>163</v>
      </c>
      <c r="I35" s="52" t="s">
        <v>165</v>
      </c>
      <c r="J35" s="69" t="s">
        <v>481</v>
      </c>
      <c r="K35" s="78" t="s">
        <v>164</v>
      </c>
    </row>
    <row r="36" spans="1:11" ht="39.5" x14ac:dyDescent="0.35">
      <c r="A36" s="5"/>
      <c r="B36" s="6"/>
      <c r="C36" s="84" t="s">
        <v>842</v>
      </c>
      <c r="D36" s="66" t="s">
        <v>147</v>
      </c>
      <c r="E36" s="66" t="s">
        <v>147</v>
      </c>
      <c r="F36" s="66" t="s">
        <v>147</v>
      </c>
      <c r="G36" s="66" t="s">
        <v>147</v>
      </c>
      <c r="H36" s="58" t="s">
        <v>148</v>
      </c>
      <c r="I36" s="52" t="s">
        <v>170</v>
      </c>
      <c r="J36" s="69" t="s">
        <v>481</v>
      </c>
      <c r="K36" s="78" t="s">
        <v>164</v>
      </c>
    </row>
    <row r="37" spans="1:11" ht="39.5" x14ac:dyDescent="0.35">
      <c r="A37" s="5"/>
      <c r="B37" s="6"/>
      <c r="C37" s="84" t="s">
        <v>843</v>
      </c>
      <c r="D37" s="66" t="s">
        <v>147</v>
      </c>
      <c r="E37" s="66" t="s">
        <v>147</v>
      </c>
      <c r="F37" s="66" t="s">
        <v>147</v>
      </c>
      <c r="G37" s="66" t="s">
        <v>147</v>
      </c>
      <c r="H37" s="58" t="s">
        <v>148</v>
      </c>
      <c r="I37" s="52" t="s">
        <v>172</v>
      </c>
      <c r="J37" s="69" t="s">
        <v>481</v>
      </c>
      <c r="K37" s="121"/>
    </row>
    <row r="38" spans="1:11" x14ac:dyDescent="0.35">
      <c r="A38" s="63"/>
      <c r="B38" s="80" t="s">
        <v>120</v>
      </c>
      <c r="C38" s="79" t="s">
        <v>168</v>
      </c>
      <c r="D38" s="72"/>
      <c r="E38" s="72"/>
      <c r="F38" s="72"/>
      <c r="G38" s="72"/>
      <c r="H38" s="73"/>
      <c r="I38" s="74"/>
      <c r="J38" s="63"/>
      <c r="K38" s="63"/>
    </row>
    <row r="39" spans="1:11" ht="52.5" customHeight="1" x14ac:dyDescent="0.35">
      <c r="A39" s="5"/>
      <c r="B39" s="6"/>
      <c r="C39" s="84" t="s">
        <v>173</v>
      </c>
      <c r="D39" s="6"/>
      <c r="E39" s="6"/>
      <c r="F39" s="6"/>
      <c r="G39" s="6"/>
      <c r="H39" s="58" t="s">
        <v>174</v>
      </c>
      <c r="I39" s="52" t="s">
        <v>175</v>
      </c>
      <c r="J39" s="69" t="s">
        <v>481</v>
      </c>
      <c r="K39" s="78" t="s">
        <v>164</v>
      </c>
    </row>
    <row r="40" spans="1:11" ht="39.5" x14ac:dyDescent="0.35">
      <c r="A40" s="5"/>
      <c r="B40" s="6"/>
      <c r="C40" s="84" t="s">
        <v>176</v>
      </c>
      <c r="D40" s="6"/>
      <c r="E40" s="6"/>
      <c r="F40" s="6"/>
      <c r="G40" s="6"/>
      <c r="H40" s="58" t="s">
        <v>174</v>
      </c>
      <c r="I40" s="52" t="s">
        <v>177</v>
      </c>
      <c r="J40" s="69" t="s">
        <v>481</v>
      </c>
      <c r="K40" s="78" t="s">
        <v>164</v>
      </c>
    </row>
    <row r="41" spans="1:11" ht="39.5" x14ac:dyDescent="0.35">
      <c r="A41" s="5"/>
      <c r="B41" s="6"/>
      <c r="C41" s="84" t="s">
        <v>178</v>
      </c>
      <c r="D41" s="6"/>
      <c r="E41" s="6"/>
      <c r="F41" s="6"/>
      <c r="G41" s="6"/>
      <c r="H41" s="58" t="s">
        <v>179</v>
      </c>
      <c r="I41" s="52" t="s">
        <v>180</v>
      </c>
      <c r="J41" s="69" t="s">
        <v>481</v>
      </c>
      <c r="K41" s="78" t="s">
        <v>164</v>
      </c>
    </row>
    <row r="42" spans="1:11" ht="39.5" x14ac:dyDescent="0.35">
      <c r="A42" s="5"/>
      <c r="B42" s="6"/>
      <c r="C42" s="84" t="s">
        <v>181</v>
      </c>
      <c r="D42" s="6"/>
      <c r="E42" s="6"/>
      <c r="F42" s="6"/>
      <c r="G42" s="6"/>
      <c r="H42" s="58" t="s">
        <v>174</v>
      </c>
      <c r="I42" s="52" t="s">
        <v>182</v>
      </c>
      <c r="J42" s="69" t="s">
        <v>481</v>
      </c>
      <c r="K42" s="78" t="s">
        <v>164</v>
      </c>
    </row>
    <row r="43" spans="1:11" ht="52.5" x14ac:dyDescent="0.35">
      <c r="A43" s="5"/>
      <c r="B43" s="6"/>
      <c r="C43" s="84" t="s">
        <v>183</v>
      </c>
      <c r="D43" s="6"/>
      <c r="E43" s="6"/>
      <c r="F43" s="6"/>
      <c r="G43" s="6"/>
      <c r="H43" s="58" t="s">
        <v>174</v>
      </c>
      <c r="I43" s="52" t="s">
        <v>184</v>
      </c>
      <c r="J43" s="69" t="s">
        <v>481</v>
      </c>
      <c r="K43" s="78" t="s">
        <v>164</v>
      </c>
    </row>
    <row r="44" spans="1:11" ht="39.5" x14ac:dyDescent="0.35">
      <c r="A44" s="5"/>
      <c r="B44" s="6"/>
      <c r="C44" s="84" t="s">
        <v>185</v>
      </c>
      <c r="D44" s="6"/>
      <c r="E44" s="6"/>
      <c r="F44" s="6"/>
      <c r="G44" s="6"/>
      <c r="H44" s="58" t="s">
        <v>174</v>
      </c>
      <c r="I44" s="52" t="s">
        <v>186</v>
      </c>
      <c r="J44" s="69" t="s">
        <v>481</v>
      </c>
      <c r="K44" s="78" t="s">
        <v>164</v>
      </c>
    </row>
    <row r="45" spans="1:11" ht="39.5" x14ac:dyDescent="0.35">
      <c r="A45" s="5"/>
      <c r="B45" s="6"/>
      <c r="C45" s="84" t="s">
        <v>187</v>
      </c>
      <c r="D45" s="6"/>
      <c r="E45" s="6"/>
      <c r="F45" s="6"/>
      <c r="G45" s="6"/>
      <c r="H45" s="58" t="s">
        <v>179</v>
      </c>
      <c r="I45" s="52" t="s">
        <v>188</v>
      </c>
      <c r="J45" s="69" t="s">
        <v>481</v>
      </c>
      <c r="K45" s="78" t="s">
        <v>164</v>
      </c>
    </row>
    <row r="46" spans="1:11" x14ac:dyDescent="0.35">
      <c r="A46" s="85"/>
      <c r="B46" s="97" t="s">
        <v>121</v>
      </c>
      <c r="C46" s="98" t="s">
        <v>189</v>
      </c>
      <c r="D46" s="86"/>
      <c r="E46" s="87"/>
      <c r="F46" s="86"/>
      <c r="G46" s="87"/>
      <c r="H46" s="785" t="s">
        <v>179</v>
      </c>
      <c r="I46" s="787" t="s">
        <v>257</v>
      </c>
      <c r="J46" s="352"/>
      <c r="K46" s="95"/>
    </row>
    <row r="47" spans="1:11" ht="30" customHeight="1" x14ac:dyDescent="0.35">
      <c r="A47" s="90"/>
      <c r="B47" s="99"/>
      <c r="C47" s="100" t="s">
        <v>190</v>
      </c>
      <c r="D47" s="91"/>
      <c r="E47" s="92"/>
      <c r="F47" s="91"/>
      <c r="G47" s="92"/>
      <c r="H47" s="786"/>
      <c r="I47" s="788"/>
      <c r="J47" s="353"/>
      <c r="K47" s="95"/>
    </row>
    <row r="48" spans="1:11" x14ac:dyDescent="0.35">
      <c r="A48" s="5"/>
      <c r="B48" s="6"/>
      <c r="C48" s="5"/>
      <c r="D48" s="6"/>
      <c r="E48" s="6"/>
      <c r="F48" s="6"/>
      <c r="G48" s="6"/>
      <c r="H48" s="5"/>
      <c r="I48" s="50"/>
      <c r="J48" s="5"/>
      <c r="K48" s="5"/>
    </row>
    <row r="49" spans="1:11" x14ac:dyDescent="0.35">
      <c r="A49" s="5"/>
      <c r="B49" s="11" t="s">
        <v>152</v>
      </c>
      <c r="C49" s="96" t="s">
        <v>153</v>
      </c>
      <c r="D49" s="6"/>
      <c r="E49" s="6"/>
      <c r="F49" s="6"/>
      <c r="G49" s="6"/>
      <c r="H49" s="5"/>
      <c r="I49" s="50"/>
      <c r="J49" s="5"/>
      <c r="K49" s="5"/>
    </row>
    <row r="50" spans="1:11" ht="39" x14ac:dyDescent="0.35">
      <c r="A50" s="5"/>
      <c r="B50" s="6"/>
      <c r="C50" s="51" t="s">
        <v>196</v>
      </c>
      <c r="D50" s="6"/>
      <c r="E50" s="6"/>
      <c r="F50" s="6"/>
      <c r="G50" s="6"/>
      <c r="H50" s="5"/>
      <c r="I50" s="51" t="s">
        <v>197</v>
      </c>
      <c r="J50" s="5"/>
      <c r="K50" s="5"/>
    </row>
    <row r="51" spans="1:11" ht="39" x14ac:dyDescent="0.35">
      <c r="A51" s="5"/>
      <c r="B51" s="6"/>
      <c r="C51" s="51" t="s">
        <v>191</v>
      </c>
      <c r="D51" s="6"/>
      <c r="E51" s="6"/>
      <c r="F51" s="6"/>
      <c r="G51" s="6"/>
      <c r="H51" s="5"/>
      <c r="I51" s="51" t="s">
        <v>198</v>
      </c>
      <c r="J51" s="5"/>
      <c r="K51" s="5"/>
    </row>
    <row r="52" spans="1:11" ht="39" x14ac:dyDescent="0.35">
      <c r="A52" s="5"/>
      <c r="B52" s="6"/>
      <c r="C52" s="51" t="s">
        <v>192</v>
      </c>
      <c r="D52" s="6"/>
      <c r="E52" s="6"/>
      <c r="F52" s="6"/>
      <c r="G52" s="6"/>
      <c r="H52" s="5"/>
      <c r="I52" s="51" t="s">
        <v>199</v>
      </c>
      <c r="J52" s="5"/>
      <c r="K52" s="5"/>
    </row>
    <row r="53" spans="1:11" ht="39" x14ac:dyDescent="0.35">
      <c r="A53" s="5"/>
      <c r="B53" s="6"/>
      <c r="C53" s="51" t="s">
        <v>193</v>
      </c>
      <c r="D53" s="6"/>
      <c r="E53" s="6"/>
      <c r="F53" s="6"/>
      <c r="G53" s="6"/>
      <c r="H53" s="5"/>
      <c r="I53" s="51" t="s">
        <v>200</v>
      </c>
      <c r="J53" s="5"/>
      <c r="K53" s="5"/>
    </row>
    <row r="54" spans="1:11" ht="39" x14ac:dyDescent="0.35">
      <c r="A54" s="5"/>
      <c r="B54" s="6"/>
      <c r="C54" s="51" t="s">
        <v>194</v>
      </c>
      <c r="D54" s="6"/>
      <c r="E54" s="6"/>
      <c r="F54" s="6"/>
      <c r="G54" s="6"/>
      <c r="H54" s="5"/>
      <c r="I54" s="51" t="s">
        <v>201</v>
      </c>
      <c r="J54" s="5"/>
      <c r="K54" s="5"/>
    </row>
    <row r="55" spans="1:11" ht="26" x14ac:dyDescent="0.35">
      <c r="A55" s="5"/>
      <c r="B55" s="6"/>
      <c r="C55" s="51" t="s">
        <v>195</v>
      </c>
      <c r="D55" s="6"/>
      <c r="E55" s="6"/>
      <c r="F55" s="6"/>
      <c r="G55" s="6"/>
      <c r="H55" s="5"/>
      <c r="I55" s="51" t="s">
        <v>202</v>
      </c>
      <c r="J55" s="5"/>
      <c r="K55" s="5"/>
    </row>
    <row r="58" spans="1:11" x14ac:dyDescent="0.35">
      <c r="C58" s="262" t="s">
        <v>208</v>
      </c>
      <c r="D58" s="18"/>
      <c r="E58" s="18"/>
      <c r="F58" s="18"/>
      <c r="G58" s="18"/>
      <c r="H58" s="1"/>
      <c r="I58" s="859" t="s">
        <v>1356</v>
      </c>
      <c r="J58" s="123"/>
    </row>
    <row r="59" spans="1:11" x14ac:dyDescent="0.35">
      <c r="C59" s="1" t="s">
        <v>281</v>
      </c>
      <c r="D59" s="18"/>
      <c r="E59" s="18"/>
      <c r="F59" s="18"/>
      <c r="G59" s="18"/>
      <c r="H59" s="1"/>
      <c r="I59" s="1" t="s">
        <v>282</v>
      </c>
      <c r="J59" s="123"/>
    </row>
    <row r="60" spans="1:11" x14ac:dyDescent="0.35">
      <c r="C60" s="1"/>
      <c r="D60" s="18"/>
      <c r="E60" s="18"/>
      <c r="F60" s="18"/>
      <c r="G60" s="18"/>
      <c r="H60" s="1"/>
      <c r="I60" s="1"/>
      <c r="J60" s="123"/>
    </row>
    <row r="61" spans="1:11" x14ac:dyDescent="0.35">
      <c r="C61" s="1"/>
      <c r="D61" s="18"/>
      <c r="E61" s="18"/>
      <c r="F61" s="18"/>
      <c r="G61" s="18"/>
      <c r="H61" s="1"/>
      <c r="I61" s="1"/>
      <c r="J61" s="123"/>
    </row>
    <row r="62" spans="1:11" x14ac:dyDescent="0.35">
      <c r="C62" s="1"/>
      <c r="D62" s="18"/>
      <c r="E62" s="18"/>
      <c r="F62" s="18"/>
      <c r="G62" s="18"/>
      <c r="H62" s="1"/>
      <c r="I62" s="1"/>
      <c r="J62" s="123"/>
    </row>
    <row r="63" spans="1:11" x14ac:dyDescent="0.35">
      <c r="C63" s="859" t="s">
        <v>1359</v>
      </c>
      <c r="D63" s="18"/>
      <c r="E63" s="18"/>
      <c r="F63" s="18"/>
      <c r="G63" s="18"/>
      <c r="H63" s="1"/>
      <c r="I63" s="859" t="s">
        <v>1357</v>
      </c>
      <c r="J63" s="123"/>
    </row>
    <row r="64" spans="1:11" x14ac:dyDescent="0.35">
      <c r="C64" s="859" t="s">
        <v>1360</v>
      </c>
      <c r="D64" s="18"/>
      <c r="E64" s="18"/>
      <c r="F64" s="18"/>
      <c r="G64" s="18"/>
      <c r="H64" s="1"/>
      <c r="I64" s="860" t="s">
        <v>1361</v>
      </c>
      <c r="J64" s="123"/>
    </row>
    <row r="65" spans="3:10" x14ac:dyDescent="0.35">
      <c r="C65" s="123"/>
      <c r="I65" s="123"/>
      <c r="J65" s="123"/>
    </row>
  </sheetData>
  <mergeCells count="13">
    <mergeCell ref="H46:H47"/>
    <mergeCell ref="I46:I47"/>
    <mergeCell ref="I5:I6"/>
    <mergeCell ref="J5:J6"/>
    <mergeCell ref="K5:K6"/>
    <mergeCell ref="B13:C13"/>
    <mergeCell ref="B5:C6"/>
    <mergeCell ref="A5:A6"/>
    <mergeCell ref="H5:H6"/>
    <mergeCell ref="A1:K1"/>
    <mergeCell ref="A2:K2"/>
    <mergeCell ref="D5:G5"/>
    <mergeCell ref="B7:C7"/>
  </mergeCells>
  <printOptions horizontalCentered="1"/>
  <pageMargins left="0.39370078740157483" right="0.19685039370078741" top="0.39370078740157483" bottom="0.19685039370078741" header="0.31496062992125984" footer="0.31496062992125984"/>
  <pageSetup paperSize="256" orientation="portrait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topLeftCell="A55" workbookViewId="0">
      <selection activeCell="H67" sqref="H67"/>
    </sheetView>
  </sheetViews>
  <sheetFormatPr defaultRowHeight="14.5" x14ac:dyDescent="0.35"/>
  <cols>
    <col min="1" max="1" width="3.7265625" customWidth="1"/>
    <col min="2" max="2" width="2.7265625" style="13" customWidth="1"/>
    <col min="3" max="3" width="21.453125" customWidth="1"/>
    <col min="4" max="7" width="4.26953125" style="13" customWidth="1"/>
    <col min="8" max="8" width="12" customWidth="1"/>
    <col min="9" max="9" width="24.1796875" style="64" customWidth="1"/>
    <col min="10" max="10" width="8.1796875" customWidth="1"/>
    <col min="11" max="11" width="7.54296875" style="123" customWidth="1"/>
  </cols>
  <sheetData>
    <row r="1" spans="1:27" x14ac:dyDescent="0.35">
      <c r="A1" s="782" t="s">
        <v>280</v>
      </c>
      <c r="B1" s="782"/>
      <c r="C1" s="782"/>
      <c r="D1" s="782"/>
      <c r="E1" s="782"/>
      <c r="F1" s="782"/>
      <c r="G1" s="782"/>
      <c r="H1" s="782"/>
      <c r="I1" s="782"/>
      <c r="J1" s="782"/>
      <c r="K1" s="782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ht="27" x14ac:dyDescent="0.6">
      <c r="A2" s="653" t="s">
        <v>894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x14ac:dyDescent="0.35">
      <c r="A3" s="1"/>
      <c r="B3" s="277"/>
      <c r="C3" s="277"/>
      <c r="D3" s="277" t="s">
        <v>33</v>
      </c>
      <c r="E3" s="277"/>
      <c r="F3" s="277"/>
      <c r="G3" s="277"/>
      <c r="H3" s="861" t="s">
        <v>1351</v>
      </c>
      <c r="I3" s="277"/>
      <c r="J3" s="277"/>
      <c r="K3" s="27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ht="3" customHeight="1" x14ac:dyDescent="0.35"/>
    <row r="5" spans="1:27" x14ac:dyDescent="0.35">
      <c r="A5" s="780" t="s">
        <v>104</v>
      </c>
      <c r="B5" s="776" t="s">
        <v>136</v>
      </c>
      <c r="C5" s="777"/>
      <c r="D5" s="783" t="s">
        <v>137</v>
      </c>
      <c r="E5" s="783"/>
      <c r="F5" s="783"/>
      <c r="G5" s="783"/>
      <c r="H5" s="780" t="s">
        <v>138</v>
      </c>
      <c r="I5" s="780" t="s">
        <v>139</v>
      </c>
      <c r="J5" s="780" t="s">
        <v>140</v>
      </c>
      <c r="K5" s="789" t="s">
        <v>141</v>
      </c>
    </row>
    <row r="6" spans="1:27" x14ac:dyDescent="0.35">
      <c r="A6" s="781"/>
      <c r="B6" s="778"/>
      <c r="C6" s="779"/>
      <c r="D6" s="427" t="s">
        <v>3</v>
      </c>
      <c r="E6" s="427" t="s">
        <v>13</v>
      </c>
      <c r="F6" s="427" t="s">
        <v>11</v>
      </c>
      <c r="G6" s="427" t="s">
        <v>12</v>
      </c>
      <c r="H6" s="781"/>
      <c r="I6" s="781"/>
      <c r="J6" s="781"/>
      <c r="K6" s="790"/>
    </row>
    <row r="7" spans="1:27" s="12" customFormat="1" ht="17.149999999999999" customHeight="1" x14ac:dyDescent="0.35">
      <c r="A7" s="106" t="s">
        <v>115</v>
      </c>
      <c r="B7" s="784" t="s">
        <v>111</v>
      </c>
      <c r="C7" s="784"/>
      <c r="D7" s="107"/>
      <c r="E7" s="107"/>
      <c r="F7" s="107"/>
      <c r="G7" s="107"/>
      <c r="H7" s="106"/>
      <c r="I7" s="108"/>
      <c r="J7" s="106"/>
      <c r="K7" s="124"/>
    </row>
    <row r="8" spans="1:27" s="57" customFormat="1" ht="27" customHeight="1" x14ac:dyDescent="0.35">
      <c r="A8" s="67"/>
      <c r="B8" s="69">
        <v>1</v>
      </c>
      <c r="C8" s="70" t="s">
        <v>142</v>
      </c>
      <c r="D8" s="69"/>
      <c r="E8" s="69"/>
      <c r="F8" s="69"/>
      <c r="G8" s="69"/>
      <c r="H8" s="67"/>
      <c r="I8" s="51" t="s">
        <v>143</v>
      </c>
      <c r="J8" s="71"/>
      <c r="K8" s="125" t="s">
        <v>433</v>
      </c>
    </row>
    <row r="9" spans="1:27" ht="27" customHeight="1" x14ac:dyDescent="0.35">
      <c r="A9" s="5"/>
      <c r="B9" s="69">
        <v>2</v>
      </c>
      <c r="C9" s="68" t="s">
        <v>154</v>
      </c>
      <c r="D9" s="6"/>
      <c r="E9" s="6"/>
      <c r="F9" s="6"/>
      <c r="G9" s="6"/>
      <c r="H9" s="5"/>
      <c r="I9" s="52" t="s">
        <v>159</v>
      </c>
      <c r="J9" s="422" t="s">
        <v>481</v>
      </c>
      <c r="K9" s="125" t="s">
        <v>433</v>
      </c>
    </row>
    <row r="10" spans="1:27" ht="27" customHeight="1" x14ac:dyDescent="0.35">
      <c r="A10" s="5"/>
      <c r="B10" s="69">
        <v>3</v>
      </c>
      <c r="C10" s="68" t="s">
        <v>155</v>
      </c>
      <c r="D10" s="6"/>
      <c r="E10" s="6"/>
      <c r="F10" s="6"/>
      <c r="G10" s="6"/>
      <c r="H10" s="5"/>
      <c r="I10" s="52" t="s">
        <v>160</v>
      </c>
      <c r="J10" s="422" t="s">
        <v>481</v>
      </c>
      <c r="K10" s="125" t="s">
        <v>433</v>
      </c>
    </row>
    <row r="11" spans="1:27" ht="17.149999999999999" customHeight="1" x14ac:dyDescent="0.35">
      <c r="A11" s="104" t="s">
        <v>116</v>
      </c>
      <c r="B11" s="775" t="s">
        <v>145</v>
      </c>
      <c r="C11" s="775"/>
      <c r="D11" s="103"/>
      <c r="E11" s="103"/>
      <c r="F11" s="103"/>
      <c r="G11" s="103"/>
      <c r="H11" s="104"/>
      <c r="I11" s="105"/>
      <c r="J11" s="104"/>
      <c r="K11" s="126"/>
    </row>
    <row r="12" spans="1:27" ht="17.149999999999999" customHeight="1" x14ac:dyDescent="0.35">
      <c r="A12" s="63"/>
      <c r="B12" s="81" t="s">
        <v>119</v>
      </c>
      <c r="C12" s="79" t="s">
        <v>146</v>
      </c>
      <c r="D12" s="72"/>
      <c r="E12" s="72"/>
      <c r="F12" s="72"/>
      <c r="G12" s="72"/>
      <c r="H12" s="73"/>
      <c r="I12" s="74"/>
      <c r="J12" s="63"/>
      <c r="K12" s="127"/>
    </row>
    <row r="13" spans="1:27" x14ac:dyDescent="0.35">
      <c r="A13" s="5"/>
      <c r="B13" s="6"/>
      <c r="C13" s="83" t="s">
        <v>162</v>
      </c>
      <c r="D13" s="6"/>
      <c r="E13" s="6"/>
      <c r="F13" s="6"/>
      <c r="G13" s="6"/>
      <c r="H13" s="5"/>
      <c r="I13" s="50"/>
      <c r="J13" s="5"/>
      <c r="K13" s="128"/>
    </row>
    <row r="14" spans="1:27" ht="54" customHeight="1" x14ac:dyDescent="0.35">
      <c r="A14" s="54"/>
      <c r="B14" s="53"/>
      <c r="C14" s="60" t="s">
        <v>514</v>
      </c>
      <c r="D14" s="69"/>
      <c r="E14" s="69" t="s">
        <v>147</v>
      </c>
      <c r="F14" s="53"/>
      <c r="G14" s="53"/>
      <c r="H14" s="69" t="s">
        <v>148</v>
      </c>
      <c r="I14" s="61" t="s">
        <v>515</v>
      </c>
      <c r="J14" s="422" t="s">
        <v>481</v>
      </c>
      <c r="K14" s="125" t="s">
        <v>699</v>
      </c>
    </row>
    <row r="15" spans="1:27" ht="117" x14ac:dyDescent="0.35">
      <c r="A15" s="54"/>
      <c r="B15" s="53"/>
      <c r="C15" s="60" t="s">
        <v>522</v>
      </c>
      <c r="D15" s="69"/>
      <c r="E15" s="69" t="s">
        <v>147</v>
      </c>
      <c r="F15" s="53"/>
      <c r="G15" s="53"/>
      <c r="H15" s="69" t="s">
        <v>148</v>
      </c>
      <c r="I15" s="59" t="s">
        <v>523</v>
      </c>
      <c r="J15" s="422" t="s">
        <v>481</v>
      </c>
      <c r="K15" s="125" t="s">
        <v>699</v>
      </c>
    </row>
    <row r="16" spans="1:27" ht="91" x14ac:dyDescent="0.35">
      <c r="A16" s="54"/>
      <c r="B16" s="53"/>
      <c r="C16" s="60" t="s">
        <v>530</v>
      </c>
      <c r="D16" s="53"/>
      <c r="E16" s="69" t="s">
        <v>147</v>
      </c>
      <c r="F16" s="53"/>
      <c r="G16" s="53"/>
      <c r="H16" s="69" t="s">
        <v>148</v>
      </c>
      <c r="I16" s="59" t="s">
        <v>531</v>
      </c>
      <c r="J16" s="422" t="s">
        <v>481</v>
      </c>
      <c r="K16" s="125" t="s">
        <v>699</v>
      </c>
    </row>
    <row r="17" spans="1:11" ht="78" x14ac:dyDescent="0.35">
      <c r="A17" s="54"/>
      <c r="B17" s="53"/>
      <c r="C17" s="60" t="s">
        <v>524</v>
      </c>
      <c r="D17" s="53"/>
      <c r="E17" s="69" t="s">
        <v>147</v>
      </c>
      <c r="F17" s="53"/>
      <c r="G17" s="53"/>
      <c r="H17" s="69" t="s">
        <v>148</v>
      </c>
      <c r="I17" s="59" t="s">
        <v>525</v>
      </c>
      <c r="J17" s="422" t="s">
        <v>481</v>
      </c>
      <c r="K17" s="125" t="s">
        <v>700</v>
      </c>
    </row>
    <row r="18" spans="1:11" ht="104" x14ac:dyDescent="0.35">
      <c r="A18" s="54"/>
      <c r="B18" s="53"/>
      <c r="C18" s="75" t="s">
        <v>526</v>
      </c>
      <c r="D18" s="53"/>
      <c r="E18" s="69" t="s">
        <v>147</v>
      </c>
      <c r="F18" s="53"/>
      <c r="G18" s="53"/>
      <c r="H18" s="69" t="s">
        <v>148</v>
      </c>
      <c r="I18" s="59" t="s">
        <v>527</v>
      </c>
      <c r="J18" s="422" t="s">
        <v>481</v>
      </c>
      <c r="K18" s="125" t="s">
        <v>700</v>
      </c>
    </row>
    <row r="19" spans="1:11" ht="78" x14ac:dyDescent="0.35">
      <c r="A19" s="54"/>
      <c r="B19" s="53"/>
      <c r="C19" s="60" t="s">
        <v>528</v>
      </c>
      <c r="D19" s="53"/>
      <c r="E19" s="69" t="s">
        <v>147</v>
      </c>
      <c r="F19" s="53"/>
      <c r="G19" s="53"/>
      <c r="H19" s="69" t="s">
        <v>148</v>
      </c>
      <c r="I19" s="59" t="s">
        <v>529</v>
      </c>
      <c r="J19" s="422" t="s">
        <v>481</v>
      </c>
      <c r="K19" s="125" t="s">
        <v>700</v>
      </c>
    </row>
    <row r="20" spans="1:11" ht="65" x14ac:dyDescent="0.35">
      <c r="A20" s="54"/>
      <c r="B20" s="53"/>
      <c r="C20" s="60" t="s">
        <v>536</v>
      </c>
      <c r="D20" s="53"/>
      <c r="E20" s="69" t="s">
        <v>147</v>
      </c>
      <c r="F20" s="53"/>
      <c r="G20" s="53"/>
      <c r="H20" s="69" t="s">
        <v>148</v>
      </c>
      <c r="I20" s="59" t="s">
        <v>537</v>
      </c>
      <c r="J20" s="422" t="s">
        <v>481</v>
      </c>
      <c r="K20" s="125" t="s">
        <v>701</v>
      </c>
    </row>
    <row r="21" spans="1:11" ht="91" x14ac:dyDescent="0.35">
      <c r="A21" s="54"/>
      <c r="B21" s="53"/>
      <c r="C21" s="60" t="s">
        <v>498</v>
      </c>
      <c r="D21" s="53"/>
      <c r="E21" s="53"/>
      <c r="F21" s="69" t="s">
        <v>147</v>
      </c>
      <c r="G21" s="53"/>
      <c r="H21" s="69" t="s">
        <v>148</v>
      </c>
      <c r="I21" s="65" t="s">
        <v>499</v>
      </c>
      <c r="J21" s="422" t="s">
        <v>481</v>
      </c>
      <c r="K21" s="125" t="s">
        <v>701</v>
      </c>
    </row>
    <row r="22" spans="1:11" ht="91" x14ac:dyDescent="0.35">
      <c r="A22" s="54"/>
      <c r="B22" s="53"/>
      <c r="C22" s="60" t="s">
        <v>506</v>
      </c>
      <c r="D22" s="53"/>
      <c r="E22" s="53"/>
      <c r="F22" s="69" t="s">
        <v>147</v>
      </c>
      <c r="G22" s="53"/>
      <c r="H22" s="69" t="s">
        <v>148</v>
      </c>
      <c r="I22" s="59" t="s">
        <v>507</v>
      </c>
      <c r="J22" s="422" t="s">
        <v>481</v>
      </c>
      <c r="K22" s="125" t="s">
        <v>701</v>
      </c>
    </row>
    <row r="23" spans="1:11" ht="78" x14ac:dyDescent="0.35">
      <c r="A23" s="54"/>
      <c r="B23" s="53"/>
      <c r="C23" s="60" t="s">
        <v>508</v>
      </c>
      <c r="D23" s="53"/>
      <c r="E23" s="53"/>
      <c r="F23" s="69" t="s">
        <v>147</v>
      </c>
      <c r="G23" s="53"/>
      <c r="H23" s="69" t="s">
        <v>148</v>
      </c>
      <c r="I23" s="59" t="s">
        <v>509</v>
      </c>
      <c r="J23" s="422" t="s">
        <v>481</v>
      </c>
      <c r="K23" s="125" t="s">
        <v>135</v>
      </c>
    </row>
    <row r="24" spans="1:11" ht="104" x14ac:dyDescent="0.35">
      <c r="A24" s="54"/>
      <c r="B24" s="53"/>
      <c r="C24" s="60" t="s">
        <v>534</v>
      </c>
      <c r="D24" s="53"/>
      <c r="E24" s="53"/>
      <c r="F24" s="53"/>
      <c r="G24" s="69" t="s">
        <v>147</v>
      </c>
      <c r="H24" s="69" t="s">
        <v>148</v>
      </c>
      <c r="I24" s="59" t="s">
        <v>535</v>
      </c>
      <c r="J24" s="422" t="s">
        <v>481</v>
      </c>
      <c r="K24" s="125" t="s">
        <v>135</v>
      </c>
    </row>
    <row r="25" spans="1:11" x14ac:dyDescent="0.35">
      <c r="A25" s="54"/>
      <c r="B25" s="53"/>
      <c r="C25" s="60"/>
      <c r="D25" s="53"/>
      <c r="E25" s="53"/>
      <c r="F25" s="53"/>
      <c r="G25" s="53"/>
      <c r="H25" s="69"/>
      <c r="I25" s="351"/>
      <c r="J25" s="422"/>
      <c r="K25" s="348"/>
    </row>
    <row r="26" spans="1:11" x14ac:dyDescent="0.35">
      <c r="A26" s="5"/>
      <c r="B26" s="6"/>
      <c r="C26" s="84" t="s">
        <v>161</v>
      </c>
      <c r="D26" s="6"/>
      <c r="E26" s="6"/>
      <c r="F26" s="6"/>
      <c r="G26" s="6"/>
      <c r="H26" s="5"/>
      <c r="I26" s="351"/>
      <c r="J26" s="5"/>
      <c r="K26" s="128"/>
    </row>
    <row r="27" spans="1:11" ht="39" x14ac:dyDescent="0.35">
      <c r="A27" s="5"/>
      <c r="B27" s="6"/>
      <c r="C27" s="60" t="s">
        <v>639</v>
      </c>
      <c r="D27" s="66"/>
      <c r="E27" s="66" t="s">
        <v>147</v>
      </c>
      <c r="F27" s="66"/>
      <c r="G27" s="6"/>
      <c r="H27" s="76"/>
      <c r="I27" s="59" t="s">
        <v>702</v>
      </c>
      <c r="J27" s="422" t="s">
        <v>481</v>
      </c>
      <c r="K27" s="125" t="s">
        <v>699</v>
      </c>
    </row>
    <row r="28" spans="1:11" ht="39" x14ac:dyDescent="0.35">
      <c r="A28" s="5"/>
      <c r="B28" s="6"/>
      <c r="C28" s="60" t="s">
        <v>600</v>
      </c>
      <c r="D28" s="6"/>
      <c r="E28" s="66"/>
      <c r="F28" s="66" t="s">
        <v>147</v>
      </c>
      <c r="G28" s="6"/>
      <c r="H28" s="76"/>
      <c r="I28" s="59" t="s">
        <v>606</v>
      </c>
      <c r="J28" s="422" t="s">
        <v>481</v>
      </c>
      <c r="K28" s="125" t="s">
        <v>700</v>
      </c>
    </row>
    <row r="29" spans="1:11" x14ac:dyDescent="0.35">
      <c r="A29" s="5"/>
      <c r="B29" s="6"/>
      <c r="C29" s="84" t="s">
        <v>167</v>
      </c>
      <c r="D29" s="66"/>
      <c r="E29" s="66"/>
      <c r="F29" s="66"/>
      <c r="G29" s="66"/>
      <c r="H29" s="58"/>
      <c r="I29" s="52"/>
      <c r="J29" s="5"/>
      <c r="K29" s="130"/>
    </row>
    <row r="30" spans="1:11" ht="39.5" x14ac:dyDescent="0.35">
      <c r="A30" s="5"/>
      <c r="B30" s="6"/>
      <c r="C30" s="60" t="s">
        <v>166</v>
      </c>
      <c r="D30" s="66" t="s">
        <v>147</v>
      </c>
      <c r="E30" s="66" t="s">
        <v>147</v>
      </c>
      <c r="F30" s="66" t="s">
        <v>147</v>
      </c>
      <c r="G30" s="66" t="s">
        <v>147</v>
      </c>
      <c r="H30" s="58" t="s">
        <v>163</v>
      </c>
      <c r="I30" s="52" t="s">
        <v>165</v>
      </c>
      <c r="J30" s="422" t="s">
        <v>481</v>
      </c>
      <c r="K30" s="131" t="s">
        <v>434</v>
      </c>
    </row>
    <row r="31" spans="1:11" ht="39.5" x14ac:dyDescent="0.35">
      <c r="A31" s="5"/>
      <c r="B31" s="6"/>
      <c r="C31" s="84" t="s">
        <v>169</v>
      </c>
      <c r="D31" s="66" t="s">
        <v>147</v>
      </c>
      <c r="E31" s="66" t="s">
        <v>147</v>
      </c>
      <c r="F31" s="66" t="s">
        <v>147</v>
      </c>
      <c r="G31" s="66" t="s">
        <v>147</v>
      </c>
      <c r="H31" s="58" t="s">
        <v>148</v>
      </c>
      <c r="I31" s="52" t="s">
        <v>170</v>
      </c>
      <c r="J31" s="422" t="s">
        <v>481</v>
      </c>
      <c r="K31" s="131" t="s">
        <v>434</v>
      </c>
    </row>
    <row r="32" spans="1:11" ht="39.5" x14ac:dyDescent="0.35">
      <c r="A32" s="5"/>
      <c r="B32" s="6"/>
      <c r="C32" s="84" t="s">
        <v>171</v>
      </c>
      <c r="D32" s="66" t="s">
        <v>147</v>
      </c>
      <c r="E32" s="66" t="s">
        <v>147</v>
      </c>
      <c r="F32" s="66" t="s">
        <v>147</v>
      </c>
      <c r="G32" s="66" t="s">
        <v>147</v>
      </c>
      <c r="H32" s="58" t="s">
        <v>148</v>
      </c>
      <c r="I32" s="52" t="s">
        <v>172</v>
      </c>
      <c r="J32" s="422" t="s">
        <v>481</v>
      </c>
      <c r="K32" s="131" t="s">
        <v>434</v>
      </c>
    </row>
    <row r="33" spans="1:11" x14ac:dyDescent="0.35">
      <c r="A33" s="63"/>
      <c r="B33" s="80" t="s">
        <v>120</v>
      </c>
      <c r="C33" s="79" t="s">
        <v>168</v>
      </c>
      <c r="D33" s="72"/>
      <c r="E33" s="72"/>
      <c r="F33" s="72"/>
      <c r="G33" s="72"/>
      <c r="H33" s="73"/>
      <c r="I33" s="74"/>
      <c r="J33" s="63"/>
      <c r="K33" s="127"/>
    </row>
    <row r="34" spans="1:11" ht="52.5" customHeight="1" x14ac:dyDescent="0.35">
      <c r="A34" s="5"/>
      <c r="B34" s="6"/>
      <c r="C34" s="84" t="s">
        <v>173</v>
      </c>
      <c r="D34" s="6"/>
      <c r="E34" s="6"/>
      <c r="F34" s="6"/>
      <c r="G34" s="6"/>
      <c r="H34" s="58" t="s">
        <v>174</v>
      </c>
      <c r="I34" s="52" t="s">
        <v>175</v>
      </c>
      <c r="J34" s="422" t="s">
        <v>481</v>
      </c>
      <c r="K34" s="128"/>
    </row>
    <row r="35" spans="1:11" ht="39.5" x14ac:dyDescent="0.35">
      <c r="A35" s="5"/>
      <c r="B35" s="6"/>
      <c r="C35" s="84" t="s">
        <v>176</v>
      </c>
      <c r="D35" s="6"/>
      <c r="E35" s="6"/>
      <c r="F35" s="6"/>
      <c r="G35" s="6"/>
      <c r="H35" s="58" t="s">
        <v>174</v>
      </c>
      <c r="I35" s="52" t="s">
        <v>177</v>
      </c>
      <c r="J35" s="422" t="s">
        <v>481</v>
      </c>
      <c r="K35" s="128"/>
    </row>
    <row r="36" spans="1:11" ht="39.5" x14ac:dyDescent="0.35">
      <c r="A36" s="5"/>
      <c r="B36" s="6"/>
      <c r="C36" s="84" t="s">
        <v>178</v>
      </c>
      <c r="D36" s="6"/>
      <c r="E36" s="6"/>
      <c r="F36" s="6"/>
      <c r="G36" s="6"/>
      <c r="H36" s="58" t="s">
        <v>179</v>
      </c>
      <c r="I36" s="52" t="s">
        <v>180</v>
      </c>
      <c r="J36" s="422" t="s">
        <v>481</v>
      </c>
      <c r="K36" s="128"/>
    </row>
    <row r="37" spans="1:11" ht="39.5" x14ac:dyDescent="0.35">
      <c r="A37" s="5"/>
      <c r="B37" s="6"/>
      <c r="C37" s="84" t="s">
        <v>181</v>
      </c>
      <c r="D37" s="6"/>
      <c r="E37" s="6"/>
      <c r="F37" s="6"/>
      <c r="G37" s="6"/>
      <c r="H37" s="58" t="s">
        <v>174</v>
      </c>
      <c r="I37" s="52" t="s">
        <v>182</v>
      </c>
      <c r="J37" s="422" t="s">
        <v>481</v>
      </c>
      <c r="K37" s="128"/>
    </row>
    <row r="38" spans="1:11" ht="52.5" x14ac:dyDescent="0.35">
      <c r="A38" s="5"/>
      <c r="B38" s="6"/>
      <c r="C38" s="84" t="s">
        <v>183</v>
      </c>
      <c r="D38" s="6"/>
      <c r="E38" s="6"/>
      <c r="F38" s="6"/>
      <c r="G38" s="6"/>
      <c r="H38" s="58" t="s">
        <v>174</v>
      </c>
      <c r="I38" s="52" t="s">
        <v>184</v>
      </c>
      <c r="J38" s="422" t="s">
        <v>481</v>
      </c>
      <c r="K38" s="128"/>
    </row>
    <row r="39" spans="1:11" ht="39.5" x14ac:dyDescent="0.35">
      <c r="A39" s="5"/>
      <c r="B39" s="6"/>
      <c r="C39" s="84" t="s">
        <v>185</v>
      </c>
      <c r="D39" s="6"/>
      <c r="E39" s="6"/>
      <c r="F39" s="6"/>
      <c r="G39" s="6"/>
      <c r="H39" s="58" t="s">
        <v>174</v>
      </c>
      <c r="I39" s="52" t="s">
        <v>186</v>
      </c>
      <c r="J39" s="422" t="s">
        <v>481</v>
      </c>
      <c r="K39" s="128"/>
    </row>
    <row r="40" spans="1:11" ht="39.5" x14ac:dyDescent="0.35">
      <c r="A40" s="5"/>
      <c r="B40" s="6"/>
      <c r="C40" s="84" t="s">
        <v>187</v>
      </c>
      <c r="D40" s="6"/>
      <c r="E40" s="6"/>
      <c r="F40" s="6"/>
      <c r="G40" s="6"/>
      <c r="H40" s="58" t="s">
        <v>174</v>
      </c>
      <c r="I40" s="52" t="s">
        <v>188</v>
      </c>
      <c r="J40" s="422" t="s">
        <v>481</v>
      </c>
      <c r="K40" s="128"/>
    </row>
    <row r="41" spans="1:11" x14ac:dyDescent="0.35">
      <c r="A41" s="85"/>
      <c r="B41" s="97" t="s">
        <v>121</v>
      </c>
      <c r="C41" s="98" t="s">
        <v>189</v>
      </c>
      <c r="D41" s="86"/>
      <c r="E41" s="87"/>
      <c r="F41" s="86"/>
      <c r="G41" s="87"/>
      <c r="H41" s="88"/>
      <c r="I41" s="89"/>
      <c r="J41" s="88"/>
      <c r="K41" s="132"/>
    </row>
    <row r="42" spans="1:11" x14ac:dyDescent="0.35">
      <c r="A42" s="90"/>
      <c r="B42" s="99"/>
      <c r="C42" s="100" t="s">
        <v>190</v>
      </c>
      <c r="D42" s="91"/>
      <c r="E42" s="92"/>
      <c r="F42" s="91"/>
      <c r="G42" s="92"/>
      <c r="H42" s="93"/>
      <c r="I42" s="94"/>
      <c r="J42" s="93"/>
      <c r="K42" s="133"/>
    </row>
    <row r="43" spans="1:11" x14ac:dyDescent="0.35">
      <c r="A43" s="5"/>
      <c r="B43" s="6"/>
      <c r="C43" s="5"/>
      <c r="D43" s="6"/>
      <c r="E43" s="6"/>
      <c r="F43" s="6"/>
      <c r="G43" s="6"/>
      <c r="H43" s="5"/>
      <c r="I43" s="50"/>
      <c r="J43" s="5"/>
      <c r="K43" s="128"/>
    </row>
    <row r="44" spans="1:11" x14ac:dyDescent="0.35">
      <c r="A44" s="5"/>
      <c r="B44" s="11" t="s">
        <v>152</v>
      </c>
      <c r="C44" s="96" t="s">
        <v>153</v>
      </c>
      <c r="D44" s="6"/>
      <c r="E44" s="6"/>
      <c r="F44" s="6"/>
      <c r="G44" s="6"/>
      <c r="H44" s="5"/>
      <c r="I44" s="50"/>
      <c r="J44" s="5"/>
      <c r="K44" s="128"/>
    </row>
    <row r="45" spans="1:11" ht="39" x14ac:dyDescent="0.35">
      <c r="A45" s="5"/>
      <c r="B45" s="6"/>
      <c r="C45" s="51" t="s">
        <v>196</v>
      </c>
      <c r="D45" s="6"/>
      <c r="E45" s="6"/>
      <c r="F45" s="6"/>
      <c r="G45" s="6"/>
      <c r="H45" s="5"/>
      <c r="I45" s="51" t="s">
        <v>197</v>
      </c>
      <c r="J45" s="422" t="s">
        <v>481</v>
      </c>
      <c r="K45" s="131" t="s">
        <v>434</v>
      </c>
    </row>
    <row r="46" spans="1:11" ht="39" x14ac:dyDescent="0.35">
      <c r="A46" s="5"/>
      <c r="B46" s="6"/>
      <c r="C46" s="51" t="s">
        <v>191</v>
      </c>
      <c r="D46" s="6"/>
      <c r="E46" s="6"/>
      <c r="F46" s="6"/>
      <c r="G46" s="6"/>
      <c r="H46" s="5"/>
      <c r="I46" s="51" t="s">
        <v>198</v>
      </c>
      <c r="J46" s="422" t="s">
        <v>481</v>
      </c>
      <c r="K46" s="131" t="s">
        <v>434</v>
      </c>
    </row>
    <row r="47" spans="1:11" ht="39" x14ac:dyDescent="0.35">
      <c r="A47" s="5"/>
      <c r="B47" s="6"/>
      <c r="C47" s="51" t="s">
        <v>192</v>
      </c>
      <c r="D47" s="6"/>
      <c r="E47" s="6"/>
      <c r="F47" s="6"/>
      <c r="G47" s="6"/>
      <c r="H47" s="5"/>
      <c r="I47" s="51" t="s">
        <v>199</v>
      </c>
      <c r="J47" s="422" t="s">
        <v>481</v>
      </c>
      <c r="K47" s="131" t="s">
        <v>434</v>
      </c>
    </row>
    <row r="48" spans="1:11" ht="39" x14ac:dyDescent="0.35">
      <c r="A48" s="5"/>
      <c r="B48" s="6"/>
      <c r="C48" s="51" t="s">
        <v>193</v>
      </c>
      <c r="D48" s="6"/>
      <c r="E48" s="6"/>
      <c r="F48" s="6"/>
      <c r="G48" s="6"/>
      <c r="H48" s="5"/>
      <c r="I48" s="51" t="s">
        <v>200</v>
      </c>
      <c r="J48" s="422" t="s">
        <v>481</v>
      </c>
      <c r="K48" s="131" t="s">
        <v>434</v>
      </c>
    </row>
    <row r="49" spans="1:11" ht="39" x14ac:dyDescent="0.35">
      <c r="A49" s="5"/>
      <c r="B49" s="6"/>
      <c r="C49" s="51" t="s">
        <v>194</v>
      </c>
      <c r="D49" s="6"/>
      <c r="E49" s="6"/>
      <c r="F49" s="6"/>
      <c r="G49" s="6"/>
      <c r="H49" s="5"/>
      <c r="I49" s="51" t="s">
        <v>201</v>
      </c>
      <c r="J49" s="422" t="s">
        <v>481</v>
      </c>
      <c r="K49" s="131" t="s">
        <v>434</v>
      </c>
    </row>
    <row r="50" spans="1:11" ht="26" x14ac:dyDescent="0.35">
      <c r="A50" s="5"/>
      <c r="B50" s="6"/>
      <c r="C50" s="51" t="s">
        <v>195</v>
      </c>
      <c r="D50" s="6"/>
      <c r="E50" s="6"/>
      <c r="F50" s="6"/>
      <c r="G50" s="6"/>
      <c r="H50" s="5"/>
      <c r="I50" s="51" t="s">
        <v>202</v>
      </c>
      <c r="J50" s="422" t="s">
        <v>481</v>
      </c>
      <c r="K50" s="131" t="s">
        <v>434</v>
      </c>
    </row>
    <row r="53" spans="1:11" x14ac:dyDescent="0.35">
      <c r="C53" s="262" t="s">
        <v>208</v>
      </c>
      <c r="D53" s="18"/>
      <c r="E53" s="18"/>
      <c r="F53" s="18"/>
      <c r="G53" s="18"/>
      <c r="H53" s="1"/>
      <c r="I53" s="859" t="s">
        <v>1356</v>
      </c>
    </row>
    <row r="54" spans="1:11" x14ac:dyDescent="0.35">
      <c r="C54" s="1" t="s">
        <v>281</v>
      </c>
      <c r="D54" s="18"/>
      <c r="E54" s="18"/>
      <c r="F54" s="18"/>
      <c r="G54" s="18"/>
      <c r="H54" s="1"/>
      <c r="I54" s="1" t="s">
        <v>282</v>
      </c>
    </row>
    <row r="55" spans="1:11" x14ac:dyDescent="0.35">
      <c r="C55" s="1"/>
      <c r="D55" s="18"/>
      <c r="E55" s="18"/>
      <c r="F55" s="18"/>
      <c r="G55" s="18"/>
      <c r="H55" s="1"/>
      <c r="I55" s="1"/>
    </row>
    <row r="56" spans="1:11" x14ac:dyDescent="0.35">
      <c r="C56" s="1"/>
      <c r="D56" s="18"/>
      <c r="E56" s="18"/>
      <c r="F56" s="18"/>
      <c r="G56" s="18"/>
      <c r="H56" s="1"/>
      <c r="I56" s="1"/>
    </row>
    <row r="57" spans="1:11" x14ac:dyDescent="0.35">
      <c r="C57" s="1"/>
      <c r="D57" s="18"/>
      <c r="E57" s="18"/>
      <c r="F57" s="18"/>
      <c r="G57" s="18"/>
      <c r="H57" s="1"/>
      <c r="I57" s="1"/>
    </row>
    <row r="58" spans="1:11" x14ac:dyDescent="0.35">
      <c r="C58" s="859" t="s">
        <v>1359</v>
      </c>
      <c r="D58" s="18"/>
      <c r="E58" s="18"/>
      <c r="F58" s="18"/>
      <c r="G58" s="18"/>
      <c r="H58" s="1"/>
      <c r="I58" s="859" t="s">
        <v>1357</v>
      </c>
    </row>
    <row r="59" spans="1:11" x14ac:dyDescent="0.35">
      <c r="C59" s="859" t="s">
        <v>1360</v>
      </c>
      <c r="D59" s="18"/>
      <c r="E59" s="18"/>
      <c r="F59" s="18"/>
      <c r="G59" s="18"/>
      <c r="H59" s="1"/>
      <c r="I59" s="860" t="s">
        <v>1361</v>
      </c>
    </row>
    <row r="60" spans="1:11" x14ac:dyDescent="0.35">
      <c r="C60" s="123"/>
    </row>
  </sheetData>
  <mergeCells count="11">
    <mergeCell ref="B7:C7"/>
    <mergeCell ref="B11:C11"/>
    <mergeCell ref="A1:K1"/>
    <mergeCell ref="A2:K2"/>
    <mergeCell ref="A5:A6"/>
    <mergeCell ref="B5:C6"/>
    <mergeCell ref="D5:G5"/>
    <mergeCell ref="H5:H6"/>
    <mergeCell ref="I5:I6"/>
    <mergeCell ref="J5:J6"/>
    <mergeCell ref="K5:K6"/>
  </mergeCells>
  <printOptions horizontalCentered="1"/>
  <pageMargins left="0.39370078740157483" right="0.19685039370078741" top="0.39370078740157483" bottom="0.19685039370078741" header="0.31496062992125984" footer="0.31496062992125984"/>
  <pageSetup paperSize="256" orientation="portrait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>
      <selection activeCell="A3" sqref="A3:F3"/>
    </sheetView>
  </sheetViews>
  <sheetFormatPr defaultRowHeight="14.5" x14ac:dyDescent="0.35"/>
  <cols>
    <col min="1" max="3" width="4.26953125" customWidth="1"/>
    <col min="4" max="4" width="35.26953125" customWidth="1"/>
    <col min="5" max="5" width="3.453125" style="243" customWidth="1"/>
    <col min="6" max="6" width="45.26953125" customWidth="1"/>
  </cols>
  <sheetData>
    <row r="1" spans="1:11" ht="22.5" customHeight="1" x14ac:dyDescent="0.6">
      <c r="A1" s="736" t="str">
        <f>HOME!$G$4</f>
        <v>PEMERINTAH PROVINSI ACEH</v>
      </c>
      <c r="B1" s="736"/>
      <c r="C1" s="736"/>
      <c r="D1" s="736"/>
      <c r="E1" s="736"/>
      <c r="F1" s="736"/>
      <c r="G1" s="82"/>
      <c r="H1" s="82"/>
      <c r="I1" s="82"/>
      <c r="J1" s="82"/>
      <c r="K1" s="82"/>
    </row>
    <row r="2" spans="1:11" ht="15.5" x14ac:dyDescent="0.35">
      <c r="A2" s="800" t="str">
        <f>HOME!$G$5</f>
        <v>DINAS PENDIDIKAN PROVINSI ACEH</v>
      </c>
      <c r="B2" s="800"/>
      <c r="C2" s="800"/>
      <c r="D2" s="800"/>
      <c r="E2" s="800"/>
      <c r="F2" s="800"/>
      <c r="G2" s="234"/>
      <c r="H2" s="234"/>
      <c r="I2" s="234"/>
      <c r="J2" s="234"/>
      <c r="K2" s="234"/>
    </row>
    <row r="3" spans="1:11" ht="27" x14ac:dyDescent="0.6">
      <c r="A3" s="653" t="str">
        <f>HOME!$G$6</f>
        <v>SMA NEGERI 1 SAWANG</v>
      </c>
      <c r="B3" s="653"/>
      <c r="C3" s="653"/>
      <c r="D3" s="653"/>
      <c r="E3" s="653"/>
      <c r="F3" s="653"/>
    </row>
    <row r="4" spans="1:11" ht="15" thickBot="1" x14ac:dyDescent="0.4">
      <c r="A4" s="801" t="str">
        <f>HOME!$G$7</f>
        <v>JL. TAPAKTUAN - MEULABOH KM. 20 DESA MEULIGO KEC. SAWANG</v>
      </c>
      <c r="B4" s="801"/>
      <c r="C4" s="801"/>
      <c r="D4" s="801"/>
      <c r="E4" s="801"/>
      <c r="F4" s="801"/>
    </row>
    <row r="5" spans="1:11" ht="19" thickTop="1" x14ac:dyDescent="0.45">
      <c r="A5" s="736" t="s">
        <v>285</v>
      </c>
      <c r="B5" s="736"/>
      <c r="C5" s="736"/>
      <c r="D5" s="736"/>
      <c r="E5" s="736"/>
      <c r="F5" s="736"/>
    </row>
    <row r="6" spans="1:11" ht="18.5" x14ac:dyDescent="0.45">
      <c r="A6" s="736" t="s">
        <v>284</v>
      </c>
      <c r="B6" s="736"/>
      <c r="C6" s="736"/>
      <c r="D6" s="736"/>
      <c r="E6" s="736"/>
      <c r="F6" s="736"/>
    </row>
    <row r="7" spans="1:11" ht="18.5" x14ac:dyDescent="0.45">
      <c r="A7" s="736" t="s">
        <v>864</v>
      </c>
      <c r="B7" s="736"/>
      <c r="C7" s="736"/>
      <c r="D7" s="736"/>
      <c r="E7" s="736"/>
      <c r="F7" s="736"/>
    </row>
    <row r="9" spans="1:11" x14ac:dyDescent="0.35">
      <c r="A9" s="255" t="s">
        <v>311</v>
      </c>
      <c r="B9" s="797" t="s">
        <v>286</v>
      </c>
      <c r="C9" s="797"/>
      <c r="D9" s="798"/>
      <c r="E9" s="433"/>
      <c r="F9" s="430" t="s">
        <v>287</v>
      </c>
    </row>
    <row r="10" spans="1:11" x14ac:dyDescent="0.35">
      <c r="A10" s="255" t="s">
        <v>11</v>
      </c>
      <c r="B10" s="797" t="s">
        <v>288</v>
      </c>
      <c r="C10" s="797"/>
      <c r="D10" s="798"/>
      <c r="E10" s="433"/>
      <c r="F10" s="430" t="s">
        <v>704</v>
      </c>
    </row>
    <row r="11" spans="1:11" ht="21.75" customHeight="1" x14ac:dyDescent="0.35">
      <c r="A11" s="255" t="s">
        <v>289</v>
      </c>
      <c r="B11" s="796" t="s">
        <v>290</v>
      </c>
      <c r="C11" s="796"/>
      <c r="D11" s="799"/>
      <c r="E11" s="432"/>
      <c r="F11" s="431" t="s">
        <v>495</v>
      </c>
    </row>
    <row r="12" spans="1:11" x14ac:dyDescent="0.35">
      <c r="A12" s="255" t="s">
        <v>291</v>
      </c>
      <c r="B12" s="796" t="s">
        <v>292</v>
      </c>
      <c r="C12" s="796"/>
      <c r="D12" s="799"/>
      <c r="E12" s="433"/>
      <c r="F12" s="430" t="s">
        <v>148</v>
      </c>
    </row>
    <row r="13" spans="1:11" ht="43.5" x14ac:dyDescent="0.35">
      <c r="A13" s="255" t="s">
        <v>293</v>
      </c>
      <c r="B13" s="796" t="s">
        <v>294</v>
      </c>
      <c r="C13" s="796"/>
      <c r="D13" s="799"/>
      <c r="E13" s="432"/>
      <c r="F13" s="429" t="s">
        <v>496</v>
      </c>
    </row>
    <row r="14" spans="1:11" ht="29" x14ac:dyDescent="0.35">
      <c r="A14" s="802" t="s">
        <v>295</v>
      </c>
      <c r="B14" s="796" t="s">
        <v>296</v>
      </c>
      <c r="C14" s="796"/>
      <c r="D14" s="796"/>
      <c r="E14" s="253">
        <v>1</v>
      </c>
      <c r="F14" s="247" t="s">
        <v>706</v>
      </c>
    </row>
    <row r="15" spans="1:11" ht="29" x14ac:dyDescent="0.35">
      <c r="A15" s="802"/>
      <c r="B15" s="796"/>
      <c r="C15" s="796"/>
      <c r="D15" s="796"/>
      <c r="E15" s="253">
        <v>2</v>
      </c>
      <c r="F15" s="247" t="s">
        <v>707</v>
      </c>
    </row>
    <row r="16" spans="1:11" ht="29" x14ac:dyDescent="0.35">
      <c r="A16" s="802"/>
      <c r="B16" s="796"/>
      <c r="C16" s="796"/>
      <c r="D16" s="796"/>
      <c r="E16" s="253">
        <v>3</v>
      </c>
      <c r="F16" s="247" t="s">
        <v>708</v>
      </c>
    </row>
    <row r="17" spans="1:6" x14ac:dyDescent="0.35">
      <c r="A17" s="255" t="s">
        <v>297</v>
      </c>
      <c r="B17" s="796" t="s">
        <v>298</v>
      </c>
      <c r="C17" s="796"/>
      <c r="D17" s="796"/>
      <c r="E17" s="794" t="s">
        <v>705</v>
      </c>
      <c r="F17" s="795"/>
    </row>
    <row r="18" spans="1:6" x14ac:dyDescent="0.35">
      <c r="A18" s="802" t="s">
        <v>299</v>
      </c>
      <c r="B18" s="796" t="s">
        <v>300</v>
      </c>
      <c r="C18" s="796"/>
      <c r="D18" s="796"/>
      <c r="E18" s="253">
        <v>1</v>
      </c>
      <c r="F18" s="203" t="s">
        <v>709</v>
      </c>
    </row>
    <row r="19" spans="1:6" x14ac:dyDescent="0.35">
      <c r="A19" s="802"/>
      <c r="B19" s="796"/>
      <c r="C19" s="796"/>
      <c r="D19" s="796"/>
      <c r="E19" s="253">
        <v>2</v>
      </c>
      <c r="F19" s="203" t="s">
        <v>710</v>
      </c>
    </row>
    <row r="20" spans="1:6" x14ac:dyDescent="0.35">
      <c r="A20" s="802"/>
      <c r="B20" s="796"/>
      <c r="C20" s="796"/>
      <c r="D20" s="796"/>
      <c r="E20" s="253">
        <v>3</v>
      </c>
      <c r="F20" s="203" t="s">
        <v>711</v>
      </c>
    </row>
    <row r="21" spans="1:6" x14ac:dyDescent="0.35">
      <c r="A21" s="255" t="s">
        <v>301</v>
      </c>
      <c r="B21" s="796" t="s">
        <v>302</v>
      </c>
      <c r="C21" s="796"/>
      <c r="D21" s="796"/>
      <c r="E21" s="794" t="s">
        <v>712</v>
      </c>
      <c r="F21" s="795"/>
    </row>
    <row r="22" spans="1:6" ht="43.5" x14ac:dyDescent="0.35">
      <c r="A22" s="802" t="s">
        <v>303</v>
      </c>
      <c r="B22" s="796" t="s">
        <v>304</v>
      </c>
      <c r="C22" s="796"/>
      <c r="D22" s="796"/>
      <c r="E22" s="253">
        <v>1</v>
      </c>
      <c r="F22" s="248" t="s">
        <v>713</v>
      </c>
    </row>
    <row r="23" spans="1:6" ht="43.5" x14ac:dyDescent="0.35">
      <c r="A23" s="802"/>
      <c r="B23" s="796"/>
      <c r="C23" s="796"/>
      <c r="D23" s="796"/>
      <c r="E23" s="253">
        <v>2</v>
      </c>
      <c r="F23" s="248" t="s">
        <v>714</v>
      </c>
    </row>
    <row r="24" spans="1:6" ht="29" x14ac:dyDescent="0.35">
      <c r="A24" s="802"/>
      <c r="B24" s="796"/>
      <c r="C24" s="796"/>
      <c r="D24" s="796"/>
      <c r="E24" s="253">
        <v>3</v>
      </c>
      <c r="F24" s="248" t="s">
        <v>715</v>
      </c>
    </row>
    <row r="25" spans="1:6" ht="43.5" x14ac:dyDescent="0.35">
      <c r="A25" s="802"/>
      <c r="B25" s="796"/>
      <c r="C25" s="796"/>
      <c r="D25" s="796"/>
      <c r="E25" s="253">
        <v>4</v>
      </c>
      <c r="F25" s="248" t="s">
        <v>716</v>
      </c>
    </row>
    <row r="26" spans="1:6" x14ac:dyDescent="0.35">
      <c r="A26" s="255" t="s">
        <v>12</v>
      </c>
      <c r="B26" s="796" t="s">
        <v>305</v>
      </c>
      <c r="C26" s="796"/>
      <c r="D26" s="796"/>
      <c r="E26" s="433" t="s">
        <v>35</v>
      </c>
      <c r="F26" s="430" t="s">
        <v>306</v>
      </c>
    </row>
    <row r="27" spans="1:6" ht="35.25" customHeight="1" x14ac:dyDescent="0.35">
      <c r="A27" s="255" t="s">
        <v>4</v>
      </c>
      <c r="B27" s="796" t="s">
        <v>307</v>
      </c>
      <c r="C27" s="796"/>
      <c r="D27" s="796"/>
      <c r="E27" s="432" t="s">
        <v>35</v>
      </c>
      <c r="F27" s="429" t="s">
        <v>717</v>
      </c>
    </row>
    <row r="28" spans="1:6" x14ac:dyDescent="0.35">
      <c r="A28" s="802" t="s">
        <v>308</v>
      </c>
      <c r="B28" s="799" t="s">
        <v>112</v>
      </c>
      <c r="C28" s="804"/>
      <c r="D28" s="804"/>
      <c r="E28" s="804"/>
      <c r="F28" s="805"/>
    </row>
    <row r="29" spans="1:6" x14ac:dyDescent="0.35">
      <c r="A29" s="802"/>
      <c r="B29" s="792">
        <v>1</v>
      </c>
      <c r="C29" s="806" t="s">
        <v>321</v>
      </c>
      <c r="D29" s="807"/>
      <c r="E29" s="807"/>
      <c r="F29" s="808"/>
    </row>
    <row r="30" spans="1:6" x14ac:dyDescent="0.35">
      <c r="A30" s="802"/>
      <c r="B30" s="792"/>
      <c r="C30" s="792" t="s">
        <v>322</v>
      </c>
      <c r="D30" s="791" t="s">
        <v>323</v>
      </c>
      <c r="E30" s="249" t="s">
        <v>313</v>
      </c>
      <c r="F30" s="250" t="s">
        <v>314</v>
      </c>
    </row>
    <row r="31" spans="1:6" x14ac:dyDescent="0.35">
      <c r="A31" s="802"/>
      <c r="B31" s="792"/>
      <c r="C31" s="792"/>
      <c r="D31" s="791"/>
      <c r="E31" s="249" t="s">
        <v>313</v>
      </c>
      <c r="F31" s="250" t="s">
        <v>315</v>
      </c>
    </row>
    <row r="32" spans="1:6" x14ac:dyDescent="0.35">
      <c r="A32" s="802"/>
      <c r="B32" s="792"/>
      <c r="C32" s="792"/>
      <c r="D32" s="791"/>
      <c r="E32" s="249" t="s">
        <v>313</v>
      </c>
      <c r="F32" s="250" t="s">
        <v>316</v>
      </c>
    </row>
    <row r="33" spans="1:6" x14ac:dyDescent="0.35">
      <c r="A33" s="802"/>
      <c r="B33" s="792"/>
      <c r="C33" s="792"/>
      <c r="D33" s="791"/>
      <c r="E33" s="249" t="s">
        <v>313</v>
      </c>
      <c r="F33" s="250" t="s">
        <v>317</v>
      </c>
    </row>
    <row r="34" spans="1:6" ht="29" x14ac:dyDescent="0.35">
      <c r="A34" s="802"/>
      <c r="B34" s="792"/>
      <c r="C34" s="792" t="s">
        <v>324</v>
      </c>
      <c r="D34" s="793" t="s">
        <v>325</v>
      </c>
      <c r="E34" s="249" t="s">
        <v>313</v>
      </c>
      <c r="F34" s="250" t="s">
        <v>318</v>
      </c>
    </row>
    <row r="35" spans="1:6" ht="43.5" x14ac:dyDescent="0.35">
      <c r="A35" s="802"/>
      <c r="B35" s="792"/>
      <c r="C35" s="792"/>
      <c r="D35" s="793"/>
      <c r="E35" s="249" t="s">
        <v>313</v>
      </c>
      <c r="F35" s="250" t="s">
        <v>319</v>
      </c>
    </row>
    <row r="36" spans="1:6" ht="29" x14ac:dyDescent="0.35">
      <c r="A36" s="802"/>
      <c r="B36" s="792"/>
      <c r="C36" s="244" t="s">
        <v>326</v>
      </c>
      <c r="D36" s="252" t="s">
        <v>327</v>
      </c>
      <c r="E36" s="253" t="s">
        <v>313</v>
      </c>
      <c r="F36" s="250" t="s">
        <v>328</v>
      </c>
    </row>
    <row r="37" spans="1:6" ht="43.5" x14ac:dyDescent="0.35">
      <c r="A37" s="802"/>
      <c r="B37" s="792"/>
      <c r="C37" s="244" t="s">
        <v>329</v>
      </c>
      <c r="D37" s="252" t="s">
        <v>330</v>
      </c>
      <c r="E37" s="253" t="s">
        <v>313</v>
      </c>
      <c r="F37" s="250" t="s">
        <v>331</v>
      </c>
    </row>
    <row r="38" spans="1:6" x14ac:dyDescent="0.35">
      <c r="A38" s="802"/>
      <c r="B38" s="792">
        <v>2</v>
      </c>
      <c r="C38" s="809" t="s">
        <v>332</v>
      </c>
      <c r="D38" s="810"/>
      <c r="E38" s="810"/>
      <c r="F38" s="811"/>
    </row>
    <row r="39" spans="1:6" ht="29" x14ac:dyDescent="0.35">
      <c r="A39" s="802"/>
      <c r="B39" s="792"/>
      <c r="C39" s="792" t="s">
        <v>322</v>
      </c>
      <c r="D39" s="791" t="s">
        <v>333</v>
      </c>
      <c r="E39" s="244" t="s">
        <v>313</v>
      </c>
      <c r="F39" s="250" t="s">
        <v>718</v>
      </c>
    </row>
    <row r="40" spans="1:6" ht="29" x14ac:dyDescent="0.35">
      <c r="A40" s="802"/>
      <c r="B40" s="792"/>
      <c r="C40" s="792"/>
      <c r="D40" s="791"/>
      <c r="E40" s="253" t="s">
        <v>313</v>
      </c>
      <c r="F40" s="250" t="s">
        <v>719</v>
      </c>
    </row>
    <row r="41" spans="1:6" ht="58" x14ac:dyDescent="0.35">
      <c r="A41" s="802"/>
      <c r="B41" s="792"/>
      <c r="C41" s="792"/>
      <c r="D41" s="791"/>
      <c r="E41" s="253" t="s">
        <v>313</v>
      </c>
      <c r="F41" s="250" t="s">
        <v>720</v>
      </c>
    </row>
    <row r="42" spans="1:6" ht="43.5" x14ac:dyDescent="0.35">
      <c r="A42" s="802"/>
      <c r="B42" s="792"/>
      <c r="C42" s="792"/>
      <c r="D42" s="791"/>
      <c r="E42" s="253" t="s">
        <v>313</v>
      </c>
      <c r="F42" s="250" t="s">
        <v>721</v>
      </c>
    </row>
    <row r="43" spans="1:6" ht="29" x14ac:dyDescent="0.35">
      <c r="A43" s="802"/>
      <c r="B43" s="792"/>
      <c r="C43" s="792" t="s">
        <v>324</v>
      </c>
      <c r="D43" s="791" t="s">
        <v>334</v>
      </c>
      <c r="E43" s="253" t="s">
        <v>313</v>
      </c>
      <c r="F43" s="250" t="s">
        <v>722</v>
      </c>
    </row>
    <row r="44" spans="1:6" ht="29" x14ac:dyDescent="0.35">
      <c r="A44" s="802"/>
      <c r="B44" s="792"/>
      <c r="C44" s="792"/>
      <c r="D44" s="791"/>
      <c r="E44" s="253" t="s">
        <v>313</v>
      </c>
      <c r="F44" s="250" t="s">
        <v>723</v>
      </c>
    </row>
    <row r="45" spans="1:6" x14ac:dyDescent="0.35">
      <c r="A45" s="802"/>
      <c r="B45" s="792">
        <v>3</v>
      </c>
      <c r="C45" s="791" t="s">
        <v>335</v>
      </c>
      <c r="D45" s="791"/>
      <c r="E45" s="253" t="s">
        <v>313</v>
      </c>
      <c r="F45" s="250" t="s">
        <v>336</v>
      </c>
    </row>
    <row r="46" spans="1:6" x14ac:dyDescent="0.35">
      <c r="A46" s="802"/>
      <c r="B46" s="792"/>
      <c r="C46" s="791"/>
      <c r="D46" s="791"/>
      <c r="E46" s="253" t="s">
        <v>313</v>
      </c>
      <c r="F46" s="250" t="s">
        <v>320</v>
      </c>
    </row>
    <row r="47" spans="1:6" x14ac:dyDescent="0.35">
      <c r="A47" s="803" t="s">
        <v>337</v>
      </c>
      <c r="B47" s="798" t="s">
        <v>310</v>
      </c>
      <c r="C47" s="812"/>
      <c r="D47" s="812"/>
      <c r="E47" s="812"/>
      <c r="F47" s="813"/>
    </row>
    <row r="48" spans="1:6" ht="29" x14ac:dyDescent="0.35">
      <c r="A48" s="803"/>
      <c r="B48" s="792">
        <v>1</v>
      </c>
      <c r="C48" s="791" t="s">
        <v>248</v>
      </c>
      <c r="D48" s="791"/>
      <c r="E48" s="253" t="s">
        <v>313</v>
      </c>
      <c r="F48" s="203" t="s">
        <v>338</v>
      </c>
    </row>
    <row r="49" spans="1:8" ht="29" x14ac:dyDescent="0.35">
      <c r="A49" s="803"/>
      <c r="B49" s="792"/>
      <c r="C49" s="791"/>
      <c r="D49" s="791"/>
      <c r="E49" s="253" t="s">
        <v>313</v>
      </c>
      <c r="F49" s="203" t="s">
        <v>339</v>
      </c>
    </row>
    <row r="50" spans="1:8" ht="29" x14ac:dyDescent="0.35">
      <c r="A50" s="803"/>
      <c r="B50" s="792"/>
      <c r="C50" s="791"/>
      <c r="D50" s="791"/>
      <c r="E50" s="253" t="s">
        <v>313</v>
      </c>
      <c r="F50" s="203" t="s">
        <v>340</v>
      </c>
    </row>
    <row r="51" spans="1:8" ht="29" x14ac:dyDescent="0.35">
      <c r="A51" s="803"/>
      <c r="B51" s="792"/>
      <c r="C51" s="791"/>
      <c r="D51" s="791"/>
      <c r="E51" s="253" t="s">
        <v>313</v>
      </c>
      <c r="F51" s="203" t="s">
        <v>341</v>
      </c>
    </row>
    <row r="52" spans="1:8" ht="43.5" x14ac:dyDescent="0.35">
      <c r="A52" s="803"/>
      <c r="B52" s="792">
        <v>2</v>
      </c>
      <c r="C52" s="791" t="s">
        <v>249</v>
      </c>
      <c r="D52" s="791"/>
      <c r="E52" s="253" t="s">
        <v>313</v>
      </c>
      <c r="F52" s="203" t="s">
        <v>342</v>
      </c>
    </row>
    <row r="53" spans="1:8" ht="29" x14ac:dyDescent="0.35">
      <c r="A53" s="803"/>
      <c r="B53" s="792"/>
      <c r="C53" s="791"/>
      <c r="D53" s="791"/>
      <c r="E53" s="253" t="s">
        <v>313</v>
      </c>
      <c r="F53" s="203" t="s">
        <v>343</v>
      </c>
    </row>
    <row r="54" spans="1:8" ht="29" x14ac:dyDescent="0.35">
      <c r="A54" s="803"/>
      <c r="B54" s="792"/>
      <c r="C54" s="791"/>
      <c r="D54" s="791"/>
      <c r="E54" s="253" t="s">
        <v>313</v>
      </c>
      <c r="F54" s="203" t="s">
        <v>344</v>
      </c>
    </row>
    <row r="55" spans="1:8" ht="29" x14ac:dyDescent="0.35">
      <c r="A55" s="803"/>
      <c r="B55" s="792"/>
      <c r="C55" s="791"/>
      <c r="D55" s="791"/>
      <c r="E55" s="253" t="s">
        <v>313</v>
      </c>
      <c r="F55" s="203" t="s">
        <v>345</v>
      </c>
    </row>
    <row r="56" spans="1:8" x14ac:dyDescent="0.35">
      <c r="A56" t="s">
        <v>346</v>
      </c>
    </row>
    <row r="57" spans="1:8" x14ac:dyDescent="0.35">
      <c r="A57" s="243">
        <v>1</v>
      </c>
      <c r="B57" t="s">
        <v>347</v>
      </c>
    </row>
    <row r="58" spans="1:8" x14ac:dyDescent="0.35">
      <c r="A58" s="243">
        <v>2</v>
      </c>
      <c r="B58" t="s">
        <v>348</v>
      </c>
    </row>
    <row r="60" spans="1:8" x14ac:dyDescent="0.35">
      <c r="B60" s="262" t="s">
        <v>208</v>
      </c>
      <c r="C60" s="1"/>
      <c r="D60" s="1"/>
      <c r="E60" s="18"/>
      <c r="F60" s="18" t="str">
        <f>HOME!G14</f>
        <v>SAWANG,     JULI 2019</v>
      </c>
      <c r="G60" s="13"/>
      <c r="H60" s="13"/>
    </row>
    <row r="61" spans="1:8" x14ac:dyDescent="0.35">
      <c r="B61" s="1" t="s">
        <v>281</v>
      </c>
      <c r="C61" s="1"/>
      <c r="D61" s="1"/>
      <c r="E61" s="18"/>
      <c r="F61" s="18" t="s">
        <v>282</v>
      </c>
      <c r="G61" s="13"/>
      <c r="H61" s="13"/>
    </row>
    <row r="62" spans="1:8" x14ac:dyDescent="0.35">
      <c r="B62" s="1"/>
      <c r="C62" s="1"/>
      <c r="D62" s="1"/>
      <c r="E62" s="18"/>
      <c r="F62" s="1"/>
      <c r="G62" s="13"/>
      <c r="H62" s="13"/>
    </row>
    <row r="63" spans="1:8" x14ac:dyDescent="0.35">
      <c r="B63" s="1"/>
      <c r="C63" s="1"/>
      <c r="D63" s="1"/>
      <c r="E63" s="18"/>
      <c r="F63" s="1"/>
      <c r="G63" s="13"/>
      <c r="H63" s="13"/>
    </row>
    <row r="64" spans="1:8" x14ac:dyDescent="0.35">
      <c r="B64" s="1"/>
      <c r="C64" s="1"/>
      <c r="D64" s="1"/>
      <c r="E64" s="18"/>
      <c r="F64" s="1"/>
      <c r="G64" s="13"/>
      <c r="H64" s="13"/>
    </row>
    <row r="65" spans="1:8" x14ac:dyDescent="0.35">
      <c r="B65" s="1" t="str">
        <f>HOME!$G$10</f>
        <v>ASNAWI S.Pd</v>
      </c>
      <c r="C65" s="1"/>
      <c r="D65" s="1"/>
      <c r="E65" s="18"/>
      <c r="F65" s="18" t="str">
        <f>HOME!$G$12</f>
        <v>MILLA AMIR, S.Pd., Gr. Kons</v>
      </c>
      <c r="G65" s="13"/>
      <c r="H65" s="13"/>
    </row>
    <row r="66" spans="1:8" x14ac:dyDescent="0.35">
      <c r="B66" s="1" t="str">
        <f>HOME!$G$11</f>
        <v>196704031990031005</v>
      </c>
      <c r="C66" s="1"/>
      <c r="D66" s="1"/>
      <c r="E66" s="18"/>
      <c r="F66" s="599" t="str">
        <f>HOME!$G$13</f>
        <v>198512232015042001</v>
      </c>
      <c r="G66" s="13"/>
      <c r="H66" s="13"/>
    </row>
    <row r="72" spans="1:8" ht="18.5" x14ac:dyDescent="0.45">
      <c r="A72" s="736" t="str">
        <f>HOME!$G$4</f>
        <v>PEMERINTAH PROVINSI ACEH</v>
      </c>
      <c r="B72" s="736"/>
      <c r="C72" s="736"/>
      <c r="D72" s="736"/>
      <c r="E72" s="736"/>
      <c r="F72" s="736"/>
    </row>
    <row r="73" spans="1:8" ht="15.5" x14ac:dyDescent="0.35">
      <c r="A73" s="800" t="str">
        <f>HOME!$G$5</f>
        <v>DINAS PENDIDIKAN PROVINSI ACEH</v>
      </c>
      <c r="B73" s="800"/>
      <c r="C73" s="800"/>
      <c r="D73" s="800"/>
      <c r="E73" s="800"/>
      <c r="F73" s="800"/>
    </row>
    <row r="74" spans="1:8" ht="27" x14ac:dyDescent="0.6">
      <c r="A74" s="653" t="str">
        <f>HOME!$G$6</f>
        <v>SMA NEGERI 1 SAWANG</v>
      </c>
      <c r="B74" s="653"/>
      <c r="C74" s="653"/>
      <c r="D74" s="653"/>
      <c r="E74" s="653"/>
      <c r="F74" s="653"/>
    </row>
    <row r="75" spans="1:8" ht="15" thickBot="1" x14ac:dyDescent="0.4">
      <c r="A75" s="801" t="str">
        <f>HOME!$G$7</f>
        <v>JL. TAPAKTUAN - MEULABOH KM. 20 DESA MEULIGO KEC. SAWANG</v>
      </c>
      <c r="B75" s="801"/>
      <c r="C75" s="801"/>
      <c r="D75" s="801"/>
      <c r="E75" s="801"/>
      <c r="F75" s="801"/>
    </row>
    <row r="76" spans="1:8" ht="19" thickTop="1" x14ac:dyDescent="0.45">
      <c r="A76" s="736" t="s">
        <v>285</v>
      </c>
      <c r="B76" s="736"/>
      <c r="C76" s="736"/>
      <c r="D76" s="736"/>
      <c r="E76" s="736"/>
      <c r="F76" s="736"/>
    </row>
    <row r="77" spans="1:8" ht="18.5" x14ac:dyDescent="0.45">
      <c r="A77" s="814" t="s">
        <v>284</v>
      </c>
      <c r="B77" s="814"/>
      <c r="C77" s="814"/>
      <c r="D77" s="814"/>
      <c r="E77" s="814"/>
      <c r="F77" s="814"/>
    </row>
    <row r="78" spans="1:8" ht="18.5" x14ac:dyDescent="0.45">
      <c r="A78" s="736" t="s">
        <v>864</v>
      </c>
      <c r="B78" s="736"/>
      <c r="C78" s="736"/>
      <c r="D78" s="736"/>
      <c r="E78" s="736"/>
      <c r="F78" s="736"/>
    </row>
    <row r="80" spans="1:8" x14ac:dyDescent="0.35">
      <c r="A80" s="256" t="s">
        <v>311</v>
      </c>
      <c r="B80" s="797" t="s">
        <v>286</v>
      </c>
      <c r="C80" s="797"/>
      <c r="D80" s="797"/>
      <c r="E80" s="794"/>
      <c r="F80" s="795"/>
    </row>
    <row r="81" spans="1:6" x14ac:dyDescent="0.35">
      <c r="A81" s="256" t="s">
        <v>11</v>
      </c>
      <c r="B81" s="797" t="s">
        <v>288</v>
      </c>
      <c r="C81" s="797"/>
      <c r="D81" s="797"/>
      <c r="E81" s="794"/>
      <c r="F81" s="795"/>
    </row>
    <row r="82" spans="1:6" x14ac:dyDescent="0.35">
      <c r="A82" s="256" t="s">
        <v>289</v>
      </c>
      <c r="B82" s="796" t="s">
        <v>290</v>
      </c>
      <c r="C82" s="796"/>
      <c r="D82" s="796"/>
      <c r="E82" s="815"/>
      <c r="F82" s="816"/>
    </row>
    <row r="83" spans="1:6" x14ac:dyDescent="0.35">
      <c r="A83" s="256" t="s">
        <v>291</v>
      </c>
      <c r="B83" s="796" t="s">
        <v>292</v>
      </c>
      <c r="C83" s="796"/>
      <c r="D83" s="796"/>
      <c r="E83" s="794"/>
      <c r="F83" s="795"/>
    </row>
    <row r="84" spans="1:6" x14ac:dyDescent="0.35">
      <c r="A84" s="256" t="s">
        <v>293</v>
      </c>
      <c r="B84" s="796" t="s">
        <v>294</v>
      </c>
      <c r="C84" s="796"/>
      <c r="D84" s="796"/>
      <c r="E84" s="817"/>
      <c r="F84" s="817"/>
    </row>
    <row r="85" spans="1:6" x14ac:dyDescent="0.35">
      <c r="A85" s="802" t="s">
        <v>295</v>
      </c>
      <c r="B85" s="796" t="s">
        <v>296</v>
      </c>
      <c r="C85" s="796"/>
      <c r="D85" s="796"/>
      <c r="E85" s="253">
        <v>1</v>
      </c>
      <c r="F85" s="247"/>
    </row>
    <row r="86" spans="1:6" x14ac:dyDescent="0.35">
      <c r="A86" s="802"/>
      <c r="B86" s="796"/>
      <c r="C86" s="796"/>
      <c r="D86" s="796"/>
      <c r="E86" s="253">
        <v>2</v>
      </c>
      <c r="F86" s="247"/>
    </row>
    <row r="87" spans="1:6" x14ac:dyDescent="0.35">
      <c r="A87" s="802"/>
      <c r="B87" s="796"/>
      <c r="C87" s="796"/>
      <c r="D87" s="796"/>
      <c r="E87" s="253">
        <v>3</v>
      </c>
      <c r="F87" s="247"/>
    </row>
    <row r="88" spans="1:6" x14ac:dyDescent="0.35">
      <c r="A88" s="256" t="s">
        <v>297</v>
      </c>
      <c r="B88" s="796" t="s">
        <v>298</v>
      </c>
      <c r="C88" s="796"/>
      <c r="D88" s="796"/>
      <c r="E88" s="794" t="s">
        <v>484</v>
      </c>
      <c r="F88" s="795"/>
    </row>
    <row r="89" spans="1:6" x14ac:dyDescent="0.35">
      <c r="A89" s="802" t="s">
        <v>299</v>
      </c>
      <c r="B89" s="796" t="s">
        <v>300</v>
      </c>
      <c r="C89" s="796"/>
      <c r="D89" s="796"/>
      <c r="E89" s="253">
        <v>1</v>
      </c>
      <c r="F89" s="203"/>
    </row>
    <row r="90" spans="1:6" x14ac:dyDescent="0.35">
      <c r="A90" s="802"/>
      <c r="B90" s="796"/>
      <c r="C90" s="796"/>
      <c r="D90" s="796"/>
      <c r="E90" s="253">
        <v>2</v>
      </c>
      <c r="F90" s="203"/>
    </row>
    <row r="91" spans="1:6" x14ac:dyDescent="0.35">
      <c r="A91" s="802"/>
      <c r="B91" s="796"/>
      <c r="C91" s="796"/>
      <c r="D91" s="796"/>
      <c r="E91" s="253">
        <v>3</v>
      </c>
      <c r="F91" s="203"/>
    </row>
    <row r="92" spans="1:6" x14ac:dyDescent="0.35">
      <c r="A92" s="256" t="s">
        <v>301</v>
      </c>
      <c r="B92" s="796" t="s">
        <v>302</v>
      </c>
      <c r="C92" s="796"/>
      <c r="D92" s="796"/>
      <c r="E92" s="794" t="s">
        <v>483</v>
      </c>
      <c r="F92" s="795"/>
    </row>
    <row r="93" spans="1:6" x14ac:dyDescent="0.35">
      <c r="A93" s="802" t="s">
        <v>303</v>
      </c>
      <c r="B93" s="796" t="s">
        <v>304</v>
      </c>
      <c r="C93" s="796"/>
      <c r="D93" s="796"/>
      <c r="E93" s="253">
        <v>1</v>
      </c>
      <c r="F93" s="248"/>
    </row>
    <row r="94" spans="1:6" x14ac:dyDescent="0.35">
      <c r="A94" s="802"/>
      <c r="B94" s="796"/>
      <c r="C94" s="796"/>
      <c r="D94" s="796"/>
      <c r="E94" s="253">
        <v>2</v>
      </c>
      <c r="F94" s="248"/>
    </row>
    <row r="95" spans="1:6" x14ac:dyDescent="0.35">
      <c r="A95" s="802"/>
      <c r="B95" s="796"/>
      <c r="C95" s="796"/>
      <c r="D95" s="796"/>
      <c r="E95" s="253">
        <v>3</v>
      </c>
      <c r="F95" s="248"/>
    </row>
    <row r="96" spans="1:6" x14ac:dyDescent="0.35">
      <c r="A96" s="802"/>
      <c r="B96" s="796"/>
      <c r="C96" s="796"/>
      <c r="D96" s="796"/>
      <c r="E96" s="253">
        <v>4</v>
      </c>
      <c r="F96" s="248"/>
    </row>
    <row r="97" spans="1:6" x14ac:dyDescent="0.35">
      <c r="A97" s="256" t="s">
        <v>12</v>
      </c>
      <c r="B97" s="796" t="s">
        <v>305</v>
      </c>
      <c r="C97" s="796"/>
      <c r="D97" s="796"/>
      <c r="E97" s="794" t="s">
        <v>306</v>
      </c>
      <c r="F97" s="795"/>
    </row>
    <row r="98" spans="1:6" x14ac:dyDescent="0.35">
      <c r="A98" s="256" t="s">
        <v>4</v>
      </c>
      <c r="B98" s="796" t="s">
        <v>307</v>
      </c>
      <c r="C98" s="796"/>
      <c r="D98" s="796"/>
      <c r="E98" s="817" t="s">
        <v>312</v>
      </c>
      <c r="F98" s="817"/>
    </row>
    <row r="99" spans="1:6" x14ac:dyDescent="0.35">
      <c r="A99" s="802" t="s">
        <v>308</v>
      </c>
      <c r="B99" s="799" t="s">
        <v>112</v>
      </c>
      <c r="C99" s="804"/>
      <c r="D99" s="804"/>
      <c r="E99" s="804"/>
      <c r="F99" s="805"/>
    </row>
    <row r="100" spans="1:6" x14ac:dyDescent="0.35">
      <c r="A100" s="802"/>
      <c r="B100" s="792">
        <v>1</v>
      </c>
      <c r="C100" s="806" t="s">
        <v>321</v>
      </c>
      <c r="D100" s="807"/>
      <c r="E100" s="807"/>
      <c r="F100" s="808"/>
    </row>
    <row r="101" spans="1:6" x14ac:dyDescent="0.35">
      <c r="A101" s="802"/>
      <c r="B101" s="792"/>
      <c r="C101" s="792" t="s">
        <v>322</v>
      </c>
      <c r="D101" s="791" t="s">
        <v>323</v>
      </c>
      <c r="E101" s="249" t="s">
        <v>313</v>
      </c>
      <c r="F101" s="251" t="s">
        <v>314</v>
      </c>
    </row>
    <row r="102" spans="1:6" x14ac:dyDescent="0.35">
      <c r="A102" s="802"/>
      <c r="B102" s="792"/>
      <c r="C102" s="792"/>
      <c r="D102" s="791"/>
      <c r="E102" s="249" t="s">
        <v>313</v>
      </c>
      <c r="F102" s="251" t="s">
        <v>315</v>
      </c>
    </row>
    <row r="103" spans="1:6" x14ac:dyDescent="0.35">
      <c r="A103" s="802"/>
      <c r="B103" s="792"/>
      <c r="C103" s="792"/>
      <c r="D103" s="791"/>
      <c r="E103" s="249" t="s">
        <v>313</v>
      </c>
      <c r="F103" s="251" t="s">
        <v>316</v>
      </c>
    </row>
    <row r="104" spans="1:6" x14ac:dyDescent="0.35">
      <c r="A104" s="802"/>
      <c r="B104" s="792"/>
      <c r="C104" s="792"/>
      <c r="D104" s="791"/>
      <c r="E104" s="249" t="s">
        <v>313</v>
      </c>
      <c r="F104" s="251" t="s">
        <v>317</v>
      </c>
    </row>
    <row r="105" spans="1:6" ht="29" x14ac:dyDescent="0.35">
      <c r="A105" s="802"/>
      <c r="B105" s="792"/>
      <c r="C105" s="792" t="s">
        <v>324</v>
      </c>
      <c r="D105" s="793" t="s">
        <v>325</v>
      </c>
      <c r="E105" s="249" t="s">
        <v>313</v>
      </c>
      <c r="F105" s="251" t="s">
        <v>318</v>
      </c>
    </row>
    <row r="106" spans="1:6" ht="43.5" x14ac:dyDescent="0.35">
      <c r="A106" s="802"/>
      <c r="B106" s="792"/>
      <c r="C106" s="792"/>
      <c r="D106" s="793"/>
      <c r="E106" s="249" t="s">
        <v>313</v>
      </c>
      <c r="F106" s="251" t="s">
        <v>319</v>
      </c>
    </row>
    <row r="107" spans="1:6" ht="29" x14ac:dyDescent="0.35">
      <c r="A107" s="802"/>
      <c r="B107" s="792"/>
      <c r="C107" s="246" t="s">
        <v>326</v>
      </c>
      <c r="D107" s="252" t="s">
        <v>327</v>
      </c>
      <c r="E107" s="253" t="s">
        <v>313</v>
      </c>
      <c r="F107" s="251" t="s">
        <v>328</v>
      </c>
    </row>
    <row r="108" spans="1:6" ht="43.5" x14ac:dyDescent="0.35">
      <c r="A108" s="802"/>
      <c r="B108" s="792"/>
      <c r="C108" s="246" t="s">
        <v>329</v>
      </c>
      <c r="D108" s="252" t="s">
        <v>330</v>
      </c>
      <c r="E108" s="253" t="s">
        <v>313</v>
      </c>
      <c r="F108" s="251" t="s">
        <v>331</v>
      </c>
    </row>
    <row r="109" spans="1:6" x14ac:dyDescent="0.35">
      <c r="A109" s="802"/>
      <c r="B109" s="792">
        <v>2</v>
      </c>
      <c r="C109" s="809" t="s">
        <v>332</v>
      </c>
      <c r="D109" s="810"/>
      <c r="E109" s="810"/>
      <c r="F109" s="811"/>
    </row>
    <row r="110" spans="1:6" x14ac:dyDescent="0.35">
      <c r="A110" s="802"/>
      <c r="B110" s="792"/>
      <c r="C110" s="792" t="s">
        <v>322</v>
      </c>
      <c r="D110" s="791" t="s">
        <v>333</v>
      </c>
      <c r="E110" s="246" t="s">
        <v>313</v>
      </c>
      <c r="F110" s="251"/>
    </row>
    <row r="111" spans="1:6" x14ac:dyDescent="0.35">
      <c r="A111" s="802"/>
      <c r="B111" s="792"/>
      <c r="C111" s="792"/>
      <c r="D111" s="791"/>
      <c r="E111" s="253" t="s">
        <v>313</v>
      </c>
      <c r="F111" s="251"/>
    </row>
    <row r="112" spans="1:6" x14ac:dyDescent="0.35">
      <c r="A112" s="802"/>
      <c r="B112" s="792"/>
      <c r="C112" s="792"/>
      <c r="D112" s="791"/>
      <c r="E112" s="253" t="s">
        <v>313</v>
      </c>
      <c r="F112" s="251"/>
    </row>
    <row r="113" spans="1:6" x14ac:dyDescent="0.35">
      <c r="A113" s="802"/>
      <c r="B113" s="792"/>
      <c r="C113" s="792"/>
      <c r="D113" s="791"/>
      <c r="E113" s="253" t="s">
        <v>313</v>
      </c>
      <c r="F113" s="251"/>
    </row>
    <row r="114" spans="1:6" x14ac:dyDescent="0.35">
      <c r="A114" s="802"/>
      <c r="B114" s="792"/>
      <c r="C114" s="792" t="s">
        <v>324</v>
      </c>
      <c r="D114" s="791" t="s">
        <v>334</v>
      </c>
      <c r="E114" s="253" t="s">
        <v>313</v>
      </c>
      <c r="F114" s="251"/>
    </row>
    <row r="115" spans="1:6" x14ac:dyDescent="0.35">
      <c r="A115" s="802"/>
      <c r="B115" s="792"/>
      <c r="C115" s="792"/>
      <c r="D115" s="791"/>
      <c r="E115" s="253" t="s">
        <v>313</v>
      </c>
      <c r="F115" s="251"/>
    </row>
    <row r="116" spans="1:6" x14ac:dyDescent="0.35">
      <c r="A116" s="802"/>
      <c r="B116" s="792">
        <v>3</v>
      </c>
      <c r="C116" s="791" t="s">
        <v>335</v>
      </c>
      <c r="D116" s="791"/>
      <c r="E116" s="253" t="s">
        <v>313</v>
      </c>
      <c r="F116" s="251" t="s">
        <v>336</v>
      </c>
    </row>
    <row r="117" spans="1:6" x14ac:dyDescent="0.35">
      <c r="A117" s="802"/>
      <c r="B117" s="792"/>
      <c r="C117" s="791"/>
      <c r="D117" s="791"/>
      <c r="E117" s="253" t="s">
        <v>313</v>
      </c>
      <c r="F117" s="251" t="s">
        <v>320</v>
      </c>
    </row>
    <row r="118" spans="1:6" x14ac:dyDescent="0.35">
      <c r="A118" s="803" t="s">
        <v>337</v>
      </c>
      <c r="B118" s="798" t="s">
        <v>310</v>
      </c>
      <c r="C118" s="812"/>
      <c r="D118" s="812"/>
      <c r="E118" s="812"/>
      <c r="F118" s="813"/>
    </row>
    <row r="119" spans="1:6" ht="29" x14ac:dyDescent="0.35">
      <c r="A119" s="803"/>
      <c r="B119" s="792">
        <v>1</v>
      </c>
      <c r="C119" s="791" t="s">
        <v>248</v>
      </c>
      <c r="D119" s="791"/>
      <c r="E119" s="253" t="s">
        <v>313</v>
      </c>
      <c r="F119" s="203" t="s">
        <v>338</v>
      </c>
    </row>
    <row r="120" spans="1:6" ht="29" x14ac:dyDescent="0.35">
      <c r="A120" s="803"/>
      <c r="B120" s="792"/>
      <c r="C120" s="791"/>
      <c r="D120" s="791"/>
      <c r="E120" s="253" t="s">
        <v>313</v>
      </c>
      <c r="F120" s="203" t="s">
        <v>339</v>
      </c>
    </row>
    <row r="121" spans="1:6" ht="29" x14ac:dyDescent="0.35">
      <c r="A121" s="803"/>
      <c r="B121" s="792"/>
      <c r="C121" s="791"/>
      <c r="D121" s="791"/>
      <c r="E121" s="253" t="s">
        <v>313</v>
      </c>
      <c r="F121" s="203" t="s">
        <v>340</v>
      </c>
    </row>
    <row r="122" spans="1:6" ht="29" x14ac:dyDescent="0.35">
      <c r="A122" s="803"/>
      <c r="B122" s="792"/>
      <c r="C122" s="791"/>
      <c r="D122" s="791"/>
      <c r="E122" s="253" t="s">
        <v>313</v>
      </c>
      <c r="F122" s="203" t="s">
        <v>341</v>
      </c>
    </row>
    <row r="123" spans="1:6" ht="43.5" x14ac:dyDescent="0.35">
      <c r="A123" s="803"/>
      <c r="B123" s="792">
        <v>2</v>
      </c>
      <c r="C123" s="791" t="s">
        <v>249</v>
      </c>
      <c r="D123" s="791"/>
      <c r="E123" s="253" t="s">
        <v>313</v>
      </c>
      <c r="F123" s="203" t="s">
        <v>342</v>
      </c>
    </row>
    <row r="124" spans="1:6" ht="29" x14ac:dyDescent="0.35">
      <c r="A124" s="803"/>
      <c r="B124" s="792"/>
      <c r="C124" s="791"/>
      <c r="D124" s="791"/>
      <c r="E124" s="253" t="s">
        <v>313</v>
      </c>
      <c r="F124" s="203" t="s">
        <v>343</v>
      </c>
    </row>
    <row r="125" spans="1:6" ht="29" x14ac:dyDescent="0.35">
      <c r="A125" s="803"/>
      <c r="B125" s="792"/>
      <c r="C125" s="791"/>
      <c r="D125" s="791"/>
      <c r="E125" s="253" t="s">
        <v>313</v>
      </c>
      <c r="F125" s="203" t="s">
        <v>344</v>
      </c>
    </row>
    <row r="126" spans="1:6" ht="29" x14ac:dyDescent="0.35">
      <c r="A126" s="803"/>
      <c r="B126" s="792"/>
      <c r="C126" s="791"/>
      <c r="D126" s="791"/>
      <c r="E126" s="253" t="s">
        <v>313</v>
      </c>
      <c r="F126" s="203" t="s">
        <v>345</v>
      </c>
    </row>
    <row r="127" spans="1:6" x14ac:dyDescent="0.35">
      <c r="A127" t="s">
        <v>346</v>
      </c>
    </row>
    <row r="128" spans="1:6" x14ac:dyDescent="0.35">
      <c r="A128" s="243">
        <v>1</v>
      </c>
      <c r="B128" t="s">
        <v>347</v>
      </c>
    </row>
    <row r="129" spans="1:6" x14ac:dyDescent="0.35">
      <c r="A129" s="243">
        <v>2</v>
      </c>
      <c r="B129" t="s">
        <v>348</v>
      </c>
    </row>
    <row r="131" spans="1:6" x14ac:dyDescent="0.35">
      <c r="B131" s="262" t="s">
        <v>208</v>
      </c>
      <c r="C131" s="1"/>
      <c r="D131" s="1"/>
      <c r="E131" s="18"/>
      <c r="F131" s="18" t="str">
        <f>HOME!G14</f>
        <v>SAWANG,     JULI 2019</v>
      </c>
    </row>
    <row r="132" spans="1:6" x14ac:dyDescent="0.35">
      <c r="B132" s="1" t="s">
        <v>281</v>
      </c>
      <c r="C132" s="1"/>
      <c r="D132" s="1"/>
      <c r="E132" s="18"/>
      <c r="F132" s="18" t="s">
        <v>282</v>
      </c>
    </row>
    <row r="133" spans="1:6" x14ac:dyDescent="0.35">
      <c r="B133" s="1"/>
      <c r="C133" s="1"/>
      <c r="D133" s="1"/>
      <c r="E133" s="18"/>
      <c r="F133" s="1"/>
    </row>
    <row r="134" spans="1:6" x14ac:dyDescent="0.35">
      <c r="B134" s="1"/>
      <c r="C134" s="1"/>
      <c r="D134" s="1"/>
      <c r="E134" s="18"/>
      <c r="F134" s="1"/>
    </row>
    <row r="135" spans="1:6" x14ac:dyDescent="0.35">
      <c r="B135" s="1"/>
      <c r="C135" s="1"/>
      <c r="D135" s="1"/>
      <c r="E135" s="18"/>
      <c r="F135" s="1"/>
    </row>
    <row r="136" spans="1:6" x14ac:dyDescent="0.35">
      <c r="B136" s="1" t="str">
        <f>HOME!$G$10</f>
        <v>ASNAWI S.Pd</v>
      </c>
      <c r="C136" s="1"/>
      <c r="D136" s="1"/>
      <c r="E136" s="18"/>
      <c r="F136" s="18" t="str">
        <f>HOME!$G$12</f>
        <v>MILLA AMIR, S.Pd., Gr. Kons</v>
      </c>
    </row>
    <row r="137" spans="1:6" x14ac:dyDescent="0.35">
      <c r="B137" s="1" t="str">
        <f>HOME!$G$11</f>
        <v>196704031990031005</v>
      </c>
      <c r="C137" s="1"/>
      <c r="D137" s="1"/>
      <c r="E137" s="18"/>
      <c r="F137" s="599" t="str">
        <f>HOME!$G$13</f>
        <v>198512232015042001</v>
      </c>
    </row>
  </sheetData>
  <mergeCells count="99">
    <mergeCell ref="B116:B117"/>
    <mergeCell ref="C116:D117"/>
    <mergeCell ref="A118:A126"/>
    <mergeCell ref="B118:F118"/>
    <mergeCell ref="B119:B122"/>
    <mergeCell ref="C119:D122"/>
    <mergeCell ref="B123:B126"/>
    <mergeCell ref="C123:D126"/>
    <mergeCell ref="B98:D98"/>
    <mergeCell ref="E98:F98"/>
    <mergeCell ref="A99:A117"/>
    <mergeCell ref="B99:F99"/>
    <mergeCell ref="B100:B108"/>
    <mergeCell ref="C100:F100"/>
    <mergeCell ref="C101:C104"/>
    <mergeCell ref="D101:D104"/>
    <mergeCell ref="C105:C106"/>
    <mergeCell ref="D105:D106"/>
    <mergeCell ref="B109:B115"/>
    <mergeCell ref="C109:F109"/>
    <mergeCell ref="C110:C113"/>
    <mergeCell ref="D110:D113"/>
    <mergeCell ref="C114:C115"/>
    <mergeCell ref="D114:D115"/>
    <mergeCell ref="B92:D92"/>
    <mergeCell ref="E92:F92"/>
    <mergeCell ref="A93:A96"/>
    <mergeCell ref="B93:D96"/>
    <mergeCell ref="B97:D97"/>
    <mergeCell ref="E97:F97"/>
    <mergeCell ref="A85:A87"/>
    <mergeCell ref="B85:D87"/>
    <mergeCell ref="B88:D88"/>
    <mergeCell ref="E88:F88"/>
    <mergeCell ref="A89:A91"/>
    <mergeCell ref="B89:D91"/>
    <mergeCell ref="B82:D82"/>
    <mergeCell ref="E82:F82"/>
    <mergeCell ref="B83:D83"/>
    <mergeCell ref="E83:F83"/>
    <mergeCell ref="B84:D84"/>
    <mergeCell ref="E84:F84"/>
    <mergeCell ref="A78:F78"/>
    <mergeCell ref="B80:D80"/>
    <mergeCell ref="E80:F80"/>
    <mergeCell ref="B81:D81"/>
    <mergeCell ref="E81:F81"/>
    <mergeCell ref="A73:F73"/>
    <mergeCell ref="A74:F74"/>
    <mergeCell ref="A75:F75"/>
    <mergeCell ref="A76:F76"/>
    <mergeCell ref="A77:F77"/>
    <mergeCell ref="A28:A46"/>
    <mergeCell ref="A72:F72"/>
    <mergeCell ref="B13:D13"/>
    <mergeCell ref="A14:A16"/>
    <mergeCell ref="A18:A20"/>
    <mergeCell ref="A22:A25"/>
    <mergeCell ref="B17:D17"/>
    <mergeCell ref="B18:D20"/>
    <mergeCell ref="B21:D21"/>
    <mergeCell ref="B22:D25"/>
    <mergeCell ref="B14:D16"/>
    <mergeCell ref="A47:A55"/>
    <mergeCell ref="B28:F28"/>
    <mergeCell ref="C29:F29"/>
    <mergeCell ref="C38:F38"/>
    <mergeCell ref="B47:F47"/>
    <mergeCell ref="A1:F1"/>
    <mergeCell ref="A2:F2"/>
    <mergeCell ref="A3:F3"/>
    <mergeCell ref="A4:F4"/>
    <mergeCell ref="A5:F5"/>
    <mergeCell ref="E17:F17"/>
    <mergeCell ref="E21:F21"/>
    <mergeCell ref="A6:F6"/>
    <mergeCell ref="A7:F7"/>
    <mergeCell ref="B27:D27"/>
    <mergeCell ref="B9:D9"/>
    <mergeCell ref="B10:D10"/>
    <mergeCell ref="B11:D11"/>
    <mergeCell ref="B12:D12"/>
    <mergeCell ref="B26:D26"/>
    <mergeCell ref="C48:D51"/>
    <mergeCell ref="B48:B51"/>
    <mergeCell ref="C52:D55"/>
    <mergeCell ref="B52:B55"/>
    <mergeCell ref="B29:B37"/>
    <mergeCell ref="D39:D42"/>
    <mergeCell ref="C39:C42"/>
    <mergeCell ref="D43:D44"/>
    <mergeCell ref="C43:C44"/>
    <mergeCell ref="B38:B44"/>
    <mergeCell ref="C45:D46"/>
    <mergeCell ref="B45:B46"/>
    <mergeCell ref="C30:C33"/>
    <mergeCell ref="D30:D33"/>
    <mergeCell ref="D34:D35"/>
    <mergeCell ref="C34:C35"/>
  </mergeCells>
  <pageMargins left="0.5118110236220472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opLeftCell="A103" workbookViewId="0">
      <selection activeCell="F112" sqref="F112"/>
    </sheetView>
  </sheetViews>
  <sheetFormatPr defaultRowHeight="14.5" x14ac:dyDescent="0.35"/>
  <cols>
    <col min="1" max="1" width="3.81640625" customWidth="1"/>
    <col min="2" max="3" width="4.26953125" customWidth="1"/>
    <col min="4" max="4" width="24" customWidth="1"/>
    <col min="5" max="5" width="4.26953125" customWidth="1"/>
    <col min="6" max="6" width="52.54296875" customWidth="1"/>
  </cols>
  <sheetData>
    <row r="1" spans="1:6" ht="18.5" x14ac:dyDescent="0.45">
      <c r="A1" s="736" t="str">
        <f>HOME!$G$4</f>
        <v>PEMERINTAH PROVINSI ACEH</v>
      </c>
      <c r="B1" s="736"/>
      <c r="C1" s="736"/>
      <c r="D1" s="736"/>
      <c r="E1" s="736"/>
      <c r="F1" s="736"/>
    </row>
    <row r="2" spans="1:6" ht="15.5" x14ac:dyDescent="0.35">
      <c r="A2" s="800" t="str">
        <f>HOME!$G$5</f>
        <v>DINAS PENDIDIKAN PROVINSI ACEH</v>
      </c>
      <c r="B2" s="800"/>
      <c r="C2" s="800"/>
      <c r="D2" s="800"/>
      <c r="E2" s="800"/>
      <c r="F2" s="800"/>
    </row>
    <row r="3" spans="1:6" ht="27" x14ac:dyDescent="0.6">
      <c r="A3" s="653" t="str">
        <f>HOME!$G$6</f>
        <v>SMA NEGERI 1 SAWANG</v>
      </c>
      <c r="B3" s="653"/>
      <c r="C3" s="653"/>
      <c r="D3" s="653"/>
      <c r="E3" s="653"/>
      <c r="F3" s="653"/>
    </row>
    <row r="4" spans="1:6" ht="15" thickBot="1" x14ac:dyDescent="0.4">
      <c r="A4" s="801" t="str">
        <f>HOME!$G$7</f>
        <v>JL. TAPAKTUAN - MEULABOH KM. 20 DESA MEULIGO KEC. SAWANG</v>
      </c>
      <c r="B4" s="801"/>
      <c r="C4" s="801"/>
      <c r="D4" s="801"/>
      <c r="E4" s="801"/>
      <c r="F4" s="801"/>
    </row>
    <row r="5" spans="1:6" ht="19" thickTop="1" x14ac:dyDescent="0.45">
      <c r="A5" s="736" t="s">
        <v>285</v>
      </c>
      <c r="B5" s="736"/>
      <c r="C5" s="736"/>
      <c r="D5" s="736"/>
      <c r="E5" s="736"/>
      <c r="F5" s="736"/>
    </row>
    <row r="6" spans="1:6" ht="18.5" x14ac:dyDescent="0.45">
      <c r="A6" s="736" t="s">
        <v>349</v>
      </c>
      <c r="B6" s="736"/>
      <c r="C6" s="736"/>
      <c r="D6" s="736"/>
      <c r="E6" s="736"/>
      <c r="F6" s="736"/>
    </row>
    <row r="7" spans="1:6" ht="18.5" x14ac:dyDescent="0.45">
      <c r="A7" s="736" t="s">
        <v>864</v>
      </c>
      <c r="B7" s="736"/>
      <c r="C7" s="736"/>
      <c r="D7" s="736"/>
      <c r="E7" s="736"/>
      <c r="F7" s="736"/>
    </row>
    <row r="8" spans="1:6" x14ac:dyDescent="0.35">
      <c r="E8" s="243"/>
    </row>
    <row r="9" spans="1:6" x14ac:dyDescent="0.35">
      <c r="A9" s="261" t="s">
        <v>311</v>
      </c>
      <c r="B9" s="820" t="s">
        <v>286</v>
      </c>
      <c r="C9" s="820"/>
      <c r="D9" s="821"/>
      <c r="E9" s="433"/>
      <c r="F9" s="430" t="s">
        <v>287</v>
      </c>
    </row>
    <row r="10" spans="1:6" x14ac:dyDescent="0.35">
      <c r="A10" s="261" t="s">
        <v>11</v>
      </c>
      <c r="B10" s="820" t="s">
        <v>288</v>
      </c>
      <c r="C10" s="820"/>
      <c r="D10" s="821"/>
      <c r="E10" s="433"/>
      <c r="F10" s="430" t="s">
        <v>703</v>
      </c>
    </row>
    <row r="11" spans="1:6" ht="15" customHeight="1" x14ac:dyDescent="0.35">
      <c r="A11" s="261" t="s">
        <v>289</v>
      </c>
      <c r="B11" s="818" t="s">
        <v>292</v>
      </c>
      <c r="C11" s="818"/>
      <c r="D11" s="819"/>
      <c r="E11" s="432"/>
      <c r="F11" s="429" t="s">
        <v>148</v>
      </c>
    </row>
    <row r="12" spans="1:6" ht="29" x14ac:dyDescent="0.35">
      <c r="A12" s="261" t="s">
        <v>291</v>
      </c>
      <c r="B12" s="818" t="s">
        <v>350</v>
      </c>
      <c r="C12" s="818"/>
      <c r="D12" s="819"/>
      <c r="E12" s="433"/>
      <c r="F12" s="434" t="s">
        <v>547</v>
      </c>
    </row>
    <row r="13" spans="1:6" ht="15" customHeight="1" x14ac:dyDescent="0.35">
      <c r="A13" s="261" t="s">
        <v>293</v>
      </c>
      <c r="B13" s="818" t="s">
        <v>351</v>
      </c>
      <c r="C13" s="818"/>
      <c r="D13" s="819"/>
      <c r="E13" s="432"/>
      <c r="F13" s="429" t="s">
        <v>546</v>
      </c>
    </row>
    <row r="14" spans="1:6" x14ac:dyDescent="0.35">
      <c r="A14" s="41" t="s">
        <v>295</v>
      </c>
      <c r="B14" s="791" t="s">
        <v>298</v>
      </c>
      <c r="C14" s="791"/>
      <c r="D14" s="791"/>
      <c r="E14" s="485"/>
      <c r="F14" s="488" t="s">
        <v>724</v>
      </c>
    </row>
    <row r="15" spans="1:6" x14ac:dyDescent="0.35">
      <c r="A15" s="41" t="s">
        <v>297</v>
      </c>
      <c r="B15" s="822" t="s">
        <v>352</v>
      </c>
      <c r="C15" s="822"/>
      <c r="D15" s="822"/>
      <c r="E15" s="487"/>
      <c r="F15" s="489" t="s">
        <v>688</v>
      </c>
    </row>
    <row r="16" spans="1:6" x14ac:dyDescent="0.35">
      <c r="A16" s="41" t="s">
        <v>299</v>
      </c>
      <c r="B16" s="822" t="s">
        <v>141</v>
      </c>
      <c r="C16" s="822"/>
      <c r="D16" s="822"/>
      <c r="E16" s="485"/>
      <c r="F16" s="488" t="s">
        <v>775</v>
      </c>
    </row>
    <row r="17" spans="1:6" x14ac:dyDescent="0.35">
      <c r="A17" s="41" t="s">
        <v>301</v>
      </c>
      <c r="B17" s="822" t="s">
        <v>353</v>
      </c>
      <c r="C17" s="822"/>
      <c r="D17" s="822"/>
      <c r="E17" s="485"/>
      <c r="F17" s="488" t="s">
        <v>684</v>
      </c>
    </row>
    <row r="18" spans="1:6" x14ac:dyDescent="0.35">
      <c r="A18" s="41" t="s">
        <v>303</v>
      </c>
      <c r="B18" s="822" t="s">
        <v>354</v>
      </c>
      <c r="C18" s="822"/>
      <c r="D18" s="822"/>
      <c r="E18" s="485"/>
      <c r="F18" s="486"/>
    </row>
    <row r="19" spans="1:6" x14ac:dyDescent="0.35">
      <c r="A19" s="41" t="s">
        <v>12</v>
      </c>
      <c r="B19" s="822" t="s">
        <v>355</v>
      </c>
      <c r="C19" s="822"/>
      <c r="D19" s="822"/>
      <c r="E19" s="485"/>
      <c r="F19" s="486"/>
    </row>
    <row r="20" spans="1:6" x14ac:dyDescent="0.35">
      <c r="A20" s="823" t="s">
        <v>4</v>
      </c>
      <c r="B20" s="806" t="s">
        <v>309</v>
      </c>
      <c r="C20" s="807"/>
      <c r="D20" s="807"/>
      <c r="E20" s="807"/>
      <c r="F20" s="808"/>
    </row>
    <row r="21" spans="1:6" x14ac:dyDescent="0.35">
      <c r="A21" s="823"/>
      <c r="B21" s="792">
        <v>1</v>
      </c>
      <c r="C21" s="822" t="s">
        <v>356</v>
      </c>
      <c r="D21" s="822"/>
      <c r="E21" s="822"/>
      <c r="F21" s="822"/>
    </row>
    <row r="22" spans="1:6" x14ac:dyDescent="0.35">
      <c r="A22" s="823"/>
      <c r="B22" s="792"/>
      <c r="C22" s="792" t="s">
        <v>322</v>
      </c>
      <c r="D22" s="791" t="s">
        <v>323</v>
      </c>
      <c r="E22" s="246" t="s">
        <v>313</v>
      </c>
      <c r="F22" s="203" t="s">
        <v>357</v>
      </c>
    </row>
    <row r="23" spans="1:6" ht="29" x14ac:dyDescent="0.35">
      <c r="A23" s="823"/>
      <c r="B23" s="792"/>
      <c r="C23" s="792"/>
      <c r="D23" s="791"/>
      <c r="E23" s="246" t="s">
        <v>313</v>
      </c>
      <c r="F23" s="203" t="s">
        <v>358</v>
      </c>
    </row>
    <row r="24" spans="1:6" ht="71.25" customHeight="1" x14ac:dyDescent="0.35">
      <c r="A24" s="823"/>
      <c r="B24" s="792"/>
      <c r="C24" s="246" t="s">
        <v>324</v>
      </c>
      <c r="D24" s="251" t="s">
        <v>371</v>
      </c>
      <c r="E24" s="793" t="s">
        <v>359</v>
      </c>
      <c r="F24" s="793"/>
    </row>
    <row r="25" spans="1:6" ht="36" customHeight="1" x14ac:dyDescent="0.35">
      <c r="A25" s="823"/>
      <c r="B25" s="792"/>
      <c r="C25" s="246" t="s">
        <v>326</v>
      </c>
      <c r="D25" s="247" t="s">
        <v>360</v>
      </c>
      <c r="E25" s="793" t="s">
        <v>361</v>
      </c>
      <c r="F25" s="793"/>
    </row>
    <row r="26" spans="1:6" x14ac:dyDescent="0.35">
      <c r="A26" s="823"/>
      <c r="B26" s="792"/>
      <c r="C26" s="6" t="s">
        <v>329</v>
      </c>
      <c r="D26" s="791" t="s">
        <v>362</v>
      </c>
      <c r="E26" s="791"/>
      <c r="F26" s="791"/>
    </row>
    <row r="27" spans="1:6" ht="29" x14ac:dyDescent="0.35">
      <c r="A27" s="823"/>
      <c r="B27" s="792"/>
      <c r="C27" s="791" t="s">
        <v>313</v>
      </c>
      <c r="D27" s="793" t="s">
        <v>368</v>
      </c>
      <c r="E27" s="246" t="s">
        <v>322</v>
      </c>
      <c r="F27" s="449" t="s">
        <v>363</v>
      </c>
    </row>
    <row r="28" spans="1:6" ht="43.5" x14ac:dyDescent="0.35">
      <c r="A28" s="823"/>
      <c r="B28" s="792"/>
      <c r="C28" s="791"/>
      <c r="D28" s="793"/>
      <c r="E28" s="246" t="s">
        <v>324</v>
      </c>
      <c r="F28" s="449" t="s">
        <v>364</v>
      </c>
    </row>
    <row r="29" spans="1:6" ht="43.5" x14ac:dyDescent="0.35">
      <c r="A29" s="823"/>
      <c r="B29" s="792"/>
      <c r="C29" s="791"/>
      <c r="D29" s="793"/>
      <c r="E29" s="246" t="s">
        <v>326</v>
      </c>
      <c r="F29" s="449" t="s">
        <v>365</v>
      </c>
    </row>
    <row r="30" spans="1:6" ht="29" x14ac:dyDescent="0.35">
      <c r="A30" s="823"/>
      <c r="B30" s="792"/>
      <c r="C30" s="791" t="s">
        <v>313</v>
      </c>
      <c r="D30" s="793" t="s">
        <v>369</v>
      </c>
      <c r="E30" s="246" t="s">
        <v>322</v>
      </c>
      <c r="F30" s="449" t="s">
        <v>366</v>
      </c>
    </row>
    <row r="31" spans="1:6" ht="29" x14ac:dyDescent="0.35">
      <c r="A31" s="823"/>
      <c r="B31" s="792"/>
      <c r="C31" s="791"/>
      <c r="D31" s="793"/>
      <c r="E31" s="246" t="s">
        <v>324</v>
      </c>
      <c r="F31" s="449" t="s">
        <v>367</v>
      </c>
    </row>
    <row r="32" spans="1:6" x14ac:dyDescent="0.35">
      <c r="A32" s="823"/>
      <c r="B32" s="792">
        <v>2</v>
      </c>
      <c r="C32" s="791" t="s">
        <v>370</v>
      </c>
      <c r="D32" s="791"/>
      <c r="E32" s="791"/>
      <c r="F32" s="791"/>
    </row>
    <row r="33" spans="1:6" ht="87" x14ac:dyDescent="0.35">
      <c r="A33" s="823"/>
      <c r="B33" s="792"/>
      <c r="C33" s="246" t="s">
        <v>322</v>
      </c>
      <c r="D33" s="257" t="s">
        <v>372</v>
      </c>
      <c r="E33" s="793" t="s">
        <v>373</v>
      </c>
      <c r="F33" s="793"/>
    </row>
    <row r="34" spans="1:6" ht="87" x14ac:dyDescent="0.35">
      <c r="A34" s="823"/>
      <c r="B34" s="792"/>
      <c r="C34" s="792" t="s">
        <v>324</v>
      </c>
      <c r="D34" s="793" t="s">
        <v>374</v>
      </c>
      <c r="E34" s="246">
        <v>1</v>
      </c>
      <c r="F34" s="258" t="s">
        <v>375</v>
      </c>
    </row>
    <row r="35" spans="1:6" ht="58" x14ac:dyDescent="0.35">
      <c r="A35" s="823"/>
      <c r="B35" s="792"/>
      <c r="C35" s="792"/>
      <c r="D35" s="793"/>
      <c r="E35" s="246">
        <v>2</v>
      </c>
      <c r="F35" s="258" t="s">
        <v>376</v>
      </c>
    </row>
    <row r="36" spans="1:6" ht="180" customHeight="1" x14ac:dyDescent="0.35">
      <c r="A36" s="823"/>
      <c r="B36" s="792"/>
      <c r="C36" s="792"/>
      <c r="D36" s="793"/>
      <c r="E36" s="246">
        <v>3</v>
      </c>
      <c r="F36" s="203" t="s">
        <v>377</v>
      </c>
    </row>
    <row r="37" spans="1:6" x14ac:dyDescent="0.35">
      <c r="A37" s="823"/>
      <c r="B37" s="792">
        <v>3</v>
      </c>
      <c r="C37" s="820" t="s">
        <v>378</v>
      </c>
      <c r="D37" s="820"/>
      <c r="E37" s="820"/>
      <c r="F37" s="820"/>
    </row>
    <row r="38" spans="1:6" ht="43.5" x14ac:dyDescent="0.35">
      <c r="A38" s="823"/>
      <c r="B38" s="792"/>
      <c r="C38" s="793" t="s">
        <v>388</v>
      </c>
      <c r="D38" s="793"/>
      <c r="E38" s="246" t="s">
        <v>322</v>
      </c>
      <c r="F38" s="259" t="s">
        <v>379</v>
      </c>
    </row>
    <row r="39" spans="1:6" ht="29" x14ac:dyDescent="0.35">
      <c r="A39" s="823"/>
      <c r="B39" s="792"/>
      <c r="C39" s="793"/>
      <c r="D39" s="793"/>
      <c r="E39" s="246" t="s">
        <v>324</v>
      </c>
      <c r="F39" s="203" t="s">
        <v>380</v>
      </c>
    </row>
    <row r="40" spans="1:6" ht="29" x14ac:dyDescent="0.35">
      <c r="A40" s="823"/>
      <c r="B40" s="792"/>
      <c r="C40" s="793"/>
      <c r="D40" s="793"/>
      <c r="E40" s="246" t="s">
        <v>326</v>
      </c>
      <c r="F40" s="203" t="s">
        <v>381</v>
      </c>
    </row>
    <row r="41" spans="1:6" x14ac:dyDescent="0.35">
      <c r="A41" s="823" t="s">
        <v>308</v>
      </c>
      <c r="B41" s="822" t="s">
        <v>310</v>
      </c>
      <c r="C41" s="822"/>
      <c r="D41" s="822"/>
      <c r="E41" s="822"/>
      <c r="F41" s="822"/>
    </row>
    <row r="42" spans="1:6" ht="43.5" x14ac:dyDescent="0.35">
      <c r="A42" s="823"/>
      <c r="B42" s="792">
        <v>1</v>
      </c>
      <c r="C42" s="791" t="s">
        <v>248</v>
      </c>
      <c r="D42" s="791"/>
      <c r="E42" s="254" t="s">
        <v>322</v>
      </c>
      <c r="F42" s="260" t="s">
        <v>382</v>
      </c>
    </row>
    <row r="43" spans="1:6" ht="29" x14ac:dyDescent="0.35">
      <c r="A43" s="823"/>
      <c r="B43" s="792"/>
      <c r="C43" s="791"/>
      <c r="D43" s="791"/>
      <c r="E43" s="254" t="s">
        <v>324</v>
      </c>
      <c r="F43" s="203" t="s">
        <v>383</v>
      </c>
    </row>
    <row r="44" spans="1:6" ht="43.5" x14ac:dyDescent="0.35">
      <c r="A44" s="823"/>
      <c r="B44" s="792"/>
      <c r="C44" s="791"/>
      <c r="D44" s="791"/>
      <c r="E44" s="254" t="s">
        <v>326</v>
      </c>
      <c r="F44" s="203" t="s">
        <v>384</v>
      </c>
    </row>
    <row r="45" spans="1:6" ht="29" x14ac:dyDescent="0.35">
      <c r="A45" s="823"/>
      <c r="B45" s="792">
        <v>2</v>
      </c>
      <c r="C45" s="791" t="s">
        <v>249</v>
      </c>
      <c r="D45" s="791"/>
      <c r="E45" s="254" t="s">
        <v>322</v>
      </c>
      <c r="F45" s="203" t="s">
        <v>385</v>
      </c>
    </row>
    <row r="46" spans="1:6" ht="29" x14ac:dyDescent="0.35">
      <c r="A46" s="823"/>
      <c r="B46" s="792"/>
      <c r="C46" s="791"/>
      <c r="D46" s="791"/>
      <c r="E46" s="254" t="s">
        <v>324</v>
      </c>
      <c r="F46" s="203" t="s">
        <v>386</v>
      </c>
    </row>
    <row r="47" spans="1:6" ht="43.5" x14ac:dyDescent="0.35">
      <c r="A47" s="823"/>
      <c r="B47" s="792"/>
      <c r="C47" s="791"/>
      <c r="D47" s="791"/>
      <c r="E47" s="254" t="s">
        <v>326</v>
      </c>
      <c r="F47" s="203" t="s">
        <v>387</v>
      </c>
    </row>
    <row r="49" spans="1:6" x14ac:dyDescent="0.35">
      <c r="B49" s="262" t="s">
        <v>208</v>
      </c>
      <c r="C49" s="1"/>
      <c r="D49" s="1"/>
      <c r="E49" s="18"/>
      <c r="F49" s="349" t="str">
        <f>HOME!G14</f>
        <v>SAWANG,     JULI 2019</v>
      </c>
    </row>
    <row r="50" spans="1:6" x14ac:dyDescent="0.35">
      <c r="B50" s="1" t="s">
        <v>281</v>
      </c>
      <c r="C50" s="1"/>
      <c r="D50" s="1"/>
      <c r="E50" s="18"/>
      <c r="F50" s="18" t="s">
        <v>282</v>
      </c>
    </row>
    <row r="51" spans="1:6" x14ac:dyDescent="0.35">
      <c r="B51" s="1"/>
      <c r="C51" s="1"/>
      <c r="D51" s="1"/>
      <c r="E51" s="18"/>
      <c r="F51" s="1"/>
    </row>
    <row r="52" spans="1:6" x14ac:dyDescent="0.35">
      <c r="B52" s="1"/>
      <c r="C52" s="1"/>
      <c r="D52" s="1"/>
      <c r="E52" s="18"/>
      <c r="F52" s="1"/>
    </row>
    <row r="53" spans="1:6" x14ac:dyDescent="0.35">
      <c r="B53" s="1"/>
      <c r="C53" s="1"/>
      <c r="D53" s="1"/>
      <c r="E53" s="18"/>
      <c r="F53" s="1"/>
    </row>
    <row r="54" spans="1:6" x14ac:dyDescent="0.35">
      <c r="B54" s="1" t="str">
        <f>HOME!$G$10</f>
        <v>ASNAWI S.Pd</v>
      </c>
      <c r="C54" s="1"/>
      <c r="D54" s="1"/>
      <c r="E54" s="18"/>
      <c r="F54" s="18" t="str">
        <f>HOME!$G$12</f>
        <v>MILLA AMIR, S.Pd., Gr. Kons</v>
      </c>
    </row>
    <row r="55" spans="1:6" x14ac:dyDescent="0.35">
      <c r="B55" s="1" t="str">
        <f>HOME!$G$11</f>
        <v>196704031990031005</v>
      </c>
      <c r="C55" s="1"/>
      <c r="D55" s="1"/>
      <c r="E55" s="18"/>
      <c r="F55" s="599" t="str">
        <f>HOME!$G$13</f>
        <v>198512232015042001</v>
      </c>
    </row>
    <row r="58" spans="1:6" ht="18.5" x14ac:dyDescent="0.45">
      <c r="A58" s="736" t="str">
        <f>HOME!$G$4</f>
        <v>PEMERINTAH PROVINSI ACEH</v>
      </c>
      <c r="B58" s="736"/>
      <c r="C58" s="736"/>
      <c r="D58" s="736"/>
      <c r="E58" s="736"/>
      <c r="F58" s="736"/>
    </row>
    <row r="59" spans="1:6" ht="15.5" x14ac:dyDescent="0.35">
      <c r="A59" s="800" t="str">
        <f>HOME!$G$5</f>
        <v>DINAS PENDIDIKAN PROVINSI ACEH</v>
      </c>
      <c r="B59" s="800"/>
      <c r="C59" s="800"/>
      <c r="D59" s="800"/>
      <c r="E59" s="800"/>
      <c r="F59" s="800"/>
    </row>
    <row r="60" spans="1:6" ht="27" x14ac:dyDescent="0.6">
      <c r="A60" s="653" t="str">
        <f>HOME!$G$6</f>
        <v>SMA NEGERI 1 SAWANG</v>
      </c>
      <c r="B60" s="653"/>
      <c r="C60" s="653"/>
      <c r="D60" s="653"/>
      <c r="E60" s="653"/>
      <c r="F60" s="653"/>
    </row>
    <row r="61" spans="1:6" ht="15" thickBot="1" x14ac:dyDescent="0.4">
      <c r="A61" s="801" t="str">
        <f>HOME!$G$7</f>
        <v>JL. TAPAKTUAN - MEULABOH KM. 20 DESA MEULIGO KEC. SAWANG</v>
      </c>
      <c r="B61" s="801"/>
      <c r="C61" s="801"/>
      <c r="D61" s="801"/>
      <c r="E61" s="801"/>
      <c r="F61" s="801"/>
    </row>
    <row r="62" spans="1:6" ht="19" thickTop="1" x14ac:dyDescent="0.45">
      <c r="A62" s="736" t="s">
        <v>285</v>
      </c>
      <c r="B62" s="736"/>
      <c r="C62" s="736"/>
      <c r="D62" s="736"/>
      <c r="E62" s="736"/>
      <c r="F62" s="736"/>
    </row>
    <row r="63" spans="1:6" ht="18.5" x14ac:dyDescent="0.45">
      <c r="A63" s="814" t="s">
        <v>349</v>
      </c>
      <c r="B63" s="814"/>
      <c r="C63" s="814"/>
      <c r="D63" s="814"/>
      <c r="E63" s="814"/>
      <c r="F63" s="814"/>
    </row>
    <row r="64" spans="1:6" ht="18.5" x14ac:dyDescent="0.45">
      <c r="A64" s="736" t="s">
        <v>864</v>
      </c>
      <c r="B64" s="736"/>
      <c r="C64" s="736"/>
      <c r="D64" s="736"/>
      <c r="E64" s="736"/>
      <c r="F64" s="736"/>
    </row>
    <row r="66" spans="1:6" x14ac:dyDescent="0.35">
      <c r="A66" s="261" t="s">
        <v>311</v>
      </c>
      <c r="B66" s="820" t="s">
        <v>286</v>
      </c>
      <c r="C66" s="820"/>
      <c r="D66" s="820"/>
      <c r="E66" s="824"/>
      <c r="F66" s="824"/>
    </row>
    <row r="67" spans="1:6" x14ac:dyDescent="0.35">
      <c r="A67" s="261" t="s">
        <v>11</v>
      </c>
      <c r="B67" s="820" t="s">
        <v>288</v>
      </c>
      <c r="C67" s="820"/>
      <c r="D67" s="820"/>
      <c r="E67" s="824"/>
      <c r="F67" s="824"/>
    </row>
    <row r="68" spans="1:6" x14ac:dyDescent="0.35">
      <c r="A68" s="261" t="s">
        <v>289</v>
      </c>
      <c r="B68" s="818" t="s">
        <v>292</v>
      </c>
      <c r="C68" s="818"/>
      <c r="D68" s="818"/>
      <c r="E68" s="817"/>
      <c r="F68" s="817"/>
    </row>
    <row r="69" spans="1:6" x14ac:dyDescent="0.35">
      <c r="A69" s="261" t="s">
        <v>291</v>
      </c>
      <c r="B69" s="818" t="s">
        <v>350</v>
      </c>
      <c r="C69" s="818"/>
      <c r="D69" s="818"/>
      <c r="E69" s="824"/>
      <c r="F69" s="824"/>
    </row>
    <row r="70" spans="1:6" x14ac:dyDescent="0.35">
      <c r="A70" s="261" t="s">
        <v>293</v>
      </c>
      <c r="B70" s="818" t="s">
        <v>351</v>
      </c>
      <c r="C70" s="818"/>
      <c r="D70" s="818"/>
      <c r="E70" s="817"/>
      <c r="F70" s="817"/>
    </row>
    <row r="71" spans="1:6" x14ac:dyDescent="0.35">
      <c r="A71" s="41" t="s">
        <v>295</v>
      </c>
      <c r="B71" s="791" t="s">
        <v>298</v>
      </c>
      <c r="C71" s="791"/>
      <c r="D71" s="791"/>
      <c r="E71" s="822"/>
      <c r="F71" s="822"/>
    </row>
    <row r="72" spans="1:6" x14ac:dyDescent="0.35">
      <c r="A72" s="41" t="s">
        <v>297</v>
      </c>
      <c r="B72" s="822" t="s">
        <v>352</v>
      </c>
      <c r="C72" s="822"/>
      <c r="D72" s="822"/>
      <c r="E72" s="825"/>
      <c r="F72" s="825"/>
    </row>
    <row r="73" spans="1:6" x14ac:dyDescent="0.35">
      <c r="A73" s="41" t="s">
        <v>299</v>
      </c>
      <c r="B73" s="822" t="s">
        <v>141</v>
      </c>
      <c r="C73" s="822"/>
      <c r="D73" s="822"/>
      <c r="E73" s="822" t="s">
        <v>775</v>
      </c>
      <c r="F73" s="822"/>
    </row>
    <row r="74" spans="1:6" x14ac:dyDescent="0.35">
      <c r="A74" s="41" t="s">
        <v>301</v>
      </c>
      <c r="B74" s="822" t="s">
        <v>353</v>
      </c>
      <c r="C74" s="822"/>
      <c r="D74" s="822"/>
      <c r="E74" s="822"/>
      <c r="F74" s="822"/>
    </row>
    <row r="75" spans="1:6" x14ac:dyDescent="0.35">
      <c r="A75" s="41" t="s">
        <v>303</v>
      </c>
      <c r="B75" s="822" t="s">
        <v>354</v>
      </c>
      <c r="C75" s="822"/>
      <c r="D75" s="822"/>
      <c r="E75" s="822"/>
      <c r="F75" s="822"/>
    </row>
    <row r="76" spans="1:6" x14ac:dyDescent="0.35">
      <c r="A76" s="41" t="s">
        <v>12</v>
      </c>
      <c r="B76" s="822" t="s">
        <v>355</v>
      </c>
      <c r="C76" s="822"/>
      <c r="D76" s="822"/>
      <c r="E76" s="822"/>
      <c r="F76" s="822"/>
    </row>
    <row r="77" spans="1:6" x14ac:dyDescent="0.35">
      <c r="A77" s="823" t="s">
        <v>4</v>
      </c>
      <c r="B77" s="806" t="s">
        <v>309</v>
      </c>
      <c r="C77" s="807"/>
      <c r="D77" s="807"/>
      <c r="E77" s="807"/>
      <c r="F77" s="808"/>
    </row>
    <row r="78" spans="1:6" x14ac:dyDescent="0.35">
      <c r="A78" s="823"/>
      <c r="B78" s="792">
        <v>1</v>
      </c>
      <c r="C78" s="822" t="s">
        <v>356</v>
      </c>
      <c r="D78" s="822"/>
      <c r="E78" s="822"/>
      <c r="F78" s="822"/>
    </row>
    <row r="79" spans="1:6" x14ac:dyDescent="0.35">
      <c r="A79" s="823"/>
      <c r="B79" s="792"/>
      <c r="C79" s="792" t="s">
        <v>322</v>
      </c>
      <c r="D79" s="791" t="s">
        <v>323</v>
      </c>
      <c r="E79" s="246" t="s">
        <v>313</v>
      </c>
      <c r="F79" s="203" t="s">
        <v>357</v>
      </c>
    </row>
    <row r="80" spans="1:6" ht="29" x14ac:dyDescent="0.35">
      <c r="A80" s="823"/>
      <c r="B80" s="792"/>
      <c r="C80" s="792"/>
      <c r="D80" s="791"/>
      <c r="E80" s="246" t="s">
        <v>313</v>
      </c>
      <c r="F80" s="203" t="s">
        <v>358</v>
      </c>
    </row>
    <row r="81" spans="1:6" ht="58" x14ac:dyDescent="0.35">
      <c r="A81" s="823"/>
      <c r="B81" s="792"/>
      <c r="C81" s="246" t="s">
        <v>324</v>
      </c>
      <c r="D81" s="251" t="s">
        <v>371</v>
      </c>
      <c r="E81" s="793" t="s">
        <v>359</v>
      </c>
      <c r="F81" s="793"/>
    </row>
    <row r="82" spans="1:6" ht="29" x14ac:dyDescent="0.35">
      <c r="A82" s="823"/>
      <c r="B82" s="792"/>
      <c r="C82" s="246" t="s">
        <v>326</v>
      </c>
      <c r="D82" s="247" t="s">
        <v>360</v>
      </c>
      <c r="E82" s="793" t="s">
        <v>361</v>
      </c>
      <c r="F82" s="793"/>
    </row>
    <row r="83" spans="1:6" x14ac:dyDescent="0.35">
      <c r="A83" s="823"/>
      <c r="B83" s="792"/>
      <c r="C83" s="6" t="s">
        <v>329</v>
      </c>
      <c r="D83" s="791" t="s">
        <v>362</v>
      </c>
      <c r="E83" s="791"/>
      <c r="F83" s="791"/>
    </row>
    <row r="84" spans="1:6" ht="29" x14ac:dyDescent="0.35">
      <c r="A84" s="823"/>
      <c r="B84" s="792"/>
      <c r="C84" s="791" t="s">
        <v>313</v>
      </c>
      <c r="D84" s="793" t="s">
        <v>368</v>
      </c>
      <c r="E84" s="246" t="s">
        <v>322</v>
      </c>
      <c r="F84" s="251" t="s">
        <v>363</v>
      </c>
    </row>
    <row r="85" spans="1:6" ht="43.5" x14ac:dyDescent="0.35">
      <c r="A85" s="823"/>
      <c r="B85" s="792"/>
      <c r="C85" s="791"/>
      <c r="D85" s="793"/>
      <c r="E85" s="246" t="s">
        <v>324</v>
      </c>
      <c r="F85" s="251" t="s">
        <v>364</v>
      </c>
    </row>
    <row r="86" spans="1:6" ht="43.5" x14ac:dyDescent="0.35">
      <c r="A86" s="823"/>
      <c r="B86" s="792"/>
      <c r="C86" s="791"/>
      <c r="D86" s="793"/>
      <c r="E86" s="246" t="s">
        <v>326</v>
      </c>
      <c r="F86" s="251" t="s">
        <v>365</v>
      </c>
    </row>
    <row r="87" spans="1:6" ht="29" x14ac:dyDescent="0.35">
      <c r="A87" s="823"/>
      <c r="B87" s="792"/>
      <c r="C87" s="791" t="s">
        <v>313</v>
      </c>
      <c r="D87" s="793" t="s">
        <v>369</v>
      </c>
      <c r="E87" s="246" t="s">
        <v>322</v>
      </c>
      <c r="F87" s="251" t="s">
        <v>366</v>
      </c>
    </row>
    <row r="88" spans="1:6" ht="29" x14ac:dyDescent="0.35">
      <c r="A88" s="823"/>
      <c r="B88" s="792"/>
      <c r="C88" s="791"/>
      <c r="D88" s="793"/>
      <c r="E88" s="246" t="s">
        <v>324</v>
      </c>
      <c r="F88" s="251" t="s">
        <v>367</v>
      </c>
    </row>
    <row r="89" spans="1:6" x14ac:dyDescent="0.35">
      <c r="A89" s="823"/>
      <c r="B89" s="792">
        <v>2</v>
      </c>
      <c r="C89" s="791" t="s">
        <v>370</v>
      </c>
      <c r="D89" s="791"/>
      <c r="E89" s="791"/>
      <c r="F89" s="791"/>
    </row>
    <row r="90" spans="1:6" ht="87" x14ac:dyDescent="0.35">
      <c r="A90" s="823"/>
      <c r="B90" s="792"/>
      <c r="C90" s="246" t="s">
        <v>322</v>
      </c>
      <c r="D90" s="257" t="s">
        <v>372</v>
      </c>
      <c r="E90" s="793" t="s">
        <v>373</v>
      </c>
      <c r="F90" s="793"/>
    </row>
    <row r="91" spans="1:6" ht="87" x14ac:dyDescent="0.35">
      <c r="A91" s="823"/>
      <c r="B91" s="792"/>
      <c r="C91" s="792" t="s">
        <v>324</v>
      </c>
      <c r="D91" s="793" t="s">
        <v>374</v>
      </c>
      <c r="E91" s="246">
        <v>1</v>
      </c>
      <c r="F91" s="258" t="s">
        <v>375</v>
      </c>
    </row>
    <row r="92" spans="1:6" ht="58" x14ac:dyDescent="0.35">
      <c r="A92" s="823"/>
      <c r="B92" s="792"/>
      <c r="C92" s="792"/>
      <c r="D92" s="793"/>
      <c r="E92" s="246">
        <v>2</v>
      </c>
      <c r="F92" s="258" t="s">
        <v>376</v>
      </c>
    </row>
    <row r="93" spans="1:6" ht="159.5" x14ac:dyDescent="0.35">
      <c r="A93" s="823"/>
      <c r="B93" s="792"/>
      <c r="C93" s="792"/>
      <c r="D93" s="793"/>
      <c r="E93" s="246">
        <v>3</v>
      </c>
      <c r="F93" s="203" t="s">
        <v>377</v>
      </c>
    </row>
    <row r="94" spans="1:6" x14ac:dyDescent="0.35">
      <c r="A94" s="823"/>
      <c r="B94" s="792">
        <v>3</v>
      </c>
      <c r="C94" s="820" t="s">
        <v>378</v>
      </c>
      <c r="D94" s="820"/>
      <c r="E94" s="820"/>
      <c r="F94" s="820"/>
    </row>
    <row r="95" spans="1:6" ht="43.5" x14ac:dyDescent="0.35">
      <c r="A95" s="823"/>
      <c r="B95" s="792"/>
      <c r="C95" s="793" t="s">
        <v>388</v>
      </c>
      <c r="D95" s="793"/>
      <c r="E95" s="246" t="s">
        <v>322</v>
      </c>
      <c r="F95" s="259" t="s">
        <v>379</v>
      </c>
    </row>
    <row r="96" spans="1:6" ht="29" x14ac:dyDescent="0.35">
      <c r="A96" s="823"/>
      <c r="B96" s="792"/>
      <c r="C96" s="793"/>
      <c r="D96" s="793"/>
      <c r="E96" s="246" t="s">
        <v>324</v>
      </c>
      <c r="F96" s="203" t="s">
        <v>380</v>
      </c>
    </row>
    <row r="97" spans="1:6" ht="29" x14ac:dyDescent="0.35">
      <c r="A97" s="823"/>
      <c r="B97" s="792"/>
      <c r="C97" s="793"/>
      <c r="D97" s="793"/>
      <c r="E97" s="246" t="s">
        <v>326</v>
      </c>
      <c r="F97" s="203" t="s">
        <v>381</v>
      </c>
    </row>
    <row r="98" spans="1:6" x14ac:dyDescent="0.35">
      <c r="A98" s="823" t="s">
        <v>308</v>
      </c>
      <c r="B98" s="822" t="s">
        <v>310</v>
      </c>
      <c r="C98" s="822"/>
      <c r="D98" s="822"/>
      <c r="E98" s="822"/>
      <c r="F98" s="822"/>
    </row>
    <row r="99" spans="1:6" ht="43.5" x14ac:dyDescent="0.35">
      <c r="A99" s="823"/>
      <c r="B99" s="792">
        <v>1</v>
      </c>
      <c r="C99" s="791" t="s">
        <v>248</v>
      </c>
      <c r="D99" s="791"/>
      <c r="E99" s="254" t="s">
        <v>322</v>
      </c>
      <c r="F99" s="260" t="s">
        <v>382</v>
      </c>
    </row>
    <row r="100" spans="1:6" ht="29" x14ac:dyDescent="0.35">
      <c r="A100" s="823"/>
      <c r="B100" s="792"/>
      <c r="C100" s="791"/>
      <c r="D100" s="791"/>
      <c r="E100" s="254" t="s">
        <v>324</v>
      </c>
      <c r="F100" s="203" t="s">
        <v>383</v>
      </c>
    </row>
    <row r="101" spans="1:6" ht="43.5" x14ac:dyDescent="0.35">
      <c r="A101" s="823"/>
      <c r="B101" s="792"/>
      <c r="C101" s="791"/>
      <c r="D101" s="791"/>
      <c r="E101" s="254" t="s">
        <v>326</v>
      </c>
      <c r="F101" s="203" t="s">
        <v>384</v>
      </c>
    </row>
    <row r="102" spans="1:6" ht="29" x14ac:dyDescent="0.35">
      <c r="A102" s="823"/>
      <c r="B102" s="792">
        <v>2</v>
      </c>
      <c r="C102" s="791" t="s">
        <v>249</v>
      </c>
      <c r="D102" s="791"/>
      <c r="E102" s="254" t="s">
        <v>322</v>
      </c>
      <c r="F102" s="203" t="s">
        <v>385</v>
      </c>
    </row>
    <row r="103" spans="1:6" ht="29" x14ac:dyDescent="0.35">
      <c r="A103" s="823"/>
      <c r="B103" s="792"/>
      <c r="C103" s="791"/>
      <c r="D103" s="791"/>
      <c r="E103" s="254" t="s">
        <v>324</v>
      </c>
      <c r="F103" s="203" t="s">
        <v>386</v>
      </c>
    </row>
    <row r="104" spans="1:6" ht="43.5" x14ac:dyDescent="0.35">
      <c r="A104" s="823"/>
      <c r="B104" s="792"/>
      <c r="C104" s="791"/>
      <c r="D104" s="791"/>
      <c r="E104" s="254" t="s">
        <v>326</v>
      </c>
      <c r="F104" s="203" t="s">
        <v>387</v>
      </c>
    </row>
    <row r="106" spans="1:6" x14ac:dyDescent="0.35">
      <c r="B106" s="262" t="s">
        <v>208</v>
      </c>
      <c r="C106" s="1"/>
      <c r="D106" s="1"/>
      <c r="E106" s="18"/>
      <c r="F106" s="18" t="str">
        <f>HOME!G14</f>
        <v>SAWANG,     JULI 2019</v>
      </c>
    </row>
    <row r="107" spans="1:6" x14ac:dyDescent="0.35">
      <c r="B107" s="1" t="s">
        <v>281</v>
      </c>
      <c r="C107" s="1"/>
      <c r="D107" s="1"/>
      <c r="E107" s="18"/>
      <c r="F107" s="18" t="s">
        <v>282</v>
      </c>
    </row>
    <row r="108" spans="1:6" x14ac:dyDescent="0.35">
      <c r="B108" s="1"/>
      <c r="C108" s="1"/>
      <c r="D108" s="1"/>
      <c r="E108" s="18"/>
      <c r="F108" s="1"/>
    </row>
    <row r="109" spans="1:6" x14ac:dyDescent="0.35">
      <c r="B109" s="1"/>
      <c r="C109" s="1"/>
      <c r="D109" s="1"/>
      <c r="E109" s="18"/>
      <c r="F109" s="1"/>
    </row>
    <row r="110" spans="1:6" x14ac:dyDescent="0.35">
      <c r="B110" s="1"/>
      <c r="C110" s="1"/>
      <c r="D110" s="1"/>
      <c r="E110" s="18"/>
      <c r="F110" s="1"/>
    </row>
    <row r="111" spans="1:6" x14ac:dyDescent="0.35">
      <c r="B111" s="1" t="str">
        <f>HOME!$G$10</f>
        <v>ASNAWI S.Pd</v>
      </c>
      <c r="C111" s="1"/>
      <c r="D111" s="1"/>
      <c r="E111" s="18"/>
      <c r="F111" s="18" t="str">
        <f>HOME!$G$12</f>
        <v>MILLA AMIR, S.Pd., Gr. Kons</v>
      </c>
    </row>
    <row r="112" spans="1:6" x14ac:dyDescent="0.35">
      <c r="B112" s="1" t="str">
        <f>HOME!$G$11</f>
        <v>196704031990031005</v>
      </c>
      <c r="C112" s="1"/>
      <c r="D112" s="1"/>
      <c r="E112" s="18"/>
      <c r="F112" s="599" t="str">
        <f>HOME!$G$13</f>
        <v>198512232015042001</v>
      </c>
    </row>
  </sheetData>
  <mergeCells count="101">
    <mergeCell ref="A98:A104"/>
    <mergeCell ref="B98:F98"/>
    <mergeCell ref="B99:B101"/>
    <mergeCell ref="C99:D101"/>
    <mergeCell ref="B102:B104"/>
    <mergeCell ref="C102:D104"/>
    <mergeCell ref="C91:C93"/>
    <mergeCell ref="D91:D93"/>
    <mergeCell ref="B94:B97"/>
    <mergeCell ref="C94:F94"/>
    <mergeCell ref="C95:D97"/>
    <mergeCell ref="A77:A97"/>
    <mergeCell ref="B77:F77"/>
    <mergeCell ref="B78:B88"/>
    <mergeCell ref="C78:F78"/>
    <mergeCell ref="C79:C80"/>
    <mergeCell ref="D79:D80"/>
    <mergeCell ref="E81:F81"/>
    <mergeCell ref="E82:F82"/>
    <mergeCell ref="D83:F83"/>
    <mergeCell ref="C84:C86"/>
    <mergeCell ref="D84:D86"/>
    <mergeCell ref="C87:C88"/>
    <mergeCell ref="D87:D88"/>
    <mergeCell ref="B89:B93"/>
    <mergeCell ref="C89:F89"/>
    <mergeCell ref="E90:F90"/>
    <mergeCell ref="B74:D74"/>
    <mergeCell ref="E74:F74"/>
    <mergeCell ref="B75:D75"/>
    <mergeCell ref="E75:F75"/>
    <mergeCell ref="B76:D76"/>
    <mergeCell ref="E76:F76"/>
    <mergeCell ref="B71:D71"/>
    <mergeCell ref="E71:F71"/>
    <mergeCell ref="B72:D72"/>
    <mergeCell ref="E72:F72"/>
    <mergeCell ref="B73:D73"/>
    <mergeCell ref="E73:F73"/>
    <mergeCell ref="B68:D68"/>
    <mergeCell ref="E68:F68"/>
    <mergeCell ref="B69:D69"/>
    <mergeCell ref="E69:F69"/>
    <mergeCell ref="B70:D70"/>
    <mergeCell ref="E70:F70"/>
    <mergeCell ref="A63:F63"/>
    <mergeCell ref="A64:F64"/>
    <mergeCell ref="B66:D66"/>
    <mergeCell ref="E66:F66"/>
    <mergeCell ref="B67:D67"/>
    <mergeCell ref="E67:F67"/>
    <mergeCell ref="A58:F58"/>
    <mergeCell ref="A59:F59"/>
    <mergeCell ref="A60:F60"/>
    <mergeCell ref="A61:F61"/>
    <mergeCell ref="A62:F62"/>
    <mergeCell ref="C45:D47"/>
    <mergeCell ref="B42:B44"/>
    <mergeCell ref="B45:B47"/>
    <mergeCell ref="A41:A47"/>
    <mergeCell ref="A20:A40"/>
    <mergeCell ref="B21:B31"/>
    <mergeCell ref="B32:B36"/>
    <mergeCell ref="C38:D40"/>
    <mergeCell ref="B37:B40"/>
    <mergeCell ref="B20:F20"/>
    <mergeCell ref="D34:D36"/>
    <mergeCell ref="C34:C36"/>
    <mergeCell ref="C37:F37"/>
    <mergeCell ref="B41:F41"/>
    <mergeCell ref="C42:D44"/>
    <mergeCell ref="C22:C23"/>
    <mergeCell ref="D27:D29"/>
    <mergeCell ref="D30:D31"/>
    <mergeCell ref="C27:C29"/>
    <mergeCell ref="C30:C31"/>
    <mergeCell ref="D26:F26"/>
    <mergeCell ref="A1:F1"/>
    <mergeCell ref="A2:F2"/>
    <mergeCell ref="A3:F3"/>
    <mergeCell ref="A4:F4"/>
    <mergeCell ref="E33:F33"/>
    <mergeCell ref="B12:D12"/>
    <mergeCell ref="B13:D13"/>
    <mergeCell ref="A5:F5"/>
    <mergeCell ref="A6:F6"/>
    <mergeCell ref="A7:F7"/>
    <mergeCell ref="B9:D9"/>
    <mergeCell ref="B10:D10"/>
    <mergeCell ref="B11:D11"/>
    <mergeCell ref="C21:F21"/>
    <mergeCell ref="B14:D14"/>
    <mergeCell ref="B15:D15"/>
    <mergeCell ref="B16:D16"/>
    <mergeCell ref="B17:D17"/>
    <mergeCell ref="B18:D18"/>
    <mergeCell ref="B19:D19"/>
    <mergeCell ref="C32:F32"/>
    <mergeCell ref="E24:F24"/>
    <mergeCell ref="E25:F25"/>
    <mergeCell ref="D22:D23"/>
  </mergeCells>
  <pageMargins left="0.70866141732283472" right="0.31496062992125984" top="0.74803149606299213" bottom="0.55118110236220474" header="0.31496062992125984" footer="0.31496062992125984"/>
  <pageSetup paperSize="256" orientation="portrait" horizontalDpi="4294967293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28" workbookViewId="0">
      <selection activeCell="D55" sqref="D55"/>
    </sheetView>
  </sheetViews>
  <sheetFormatPr defaultRowHeight="14.5" x14ac:dyDescent="0.35"/>
  <cols>
    <col min="1" max="1" width="3.81640625" customWidth="1"/>
    <col min="2" max="2" width="27.7265625" customWidth="1"/>
    <col min="3" max="3" width="3.7265625" customWidth="1"/>
    <col min="4" max="4" width="51" customWidth="1"/>
    <col min="7" max="7" width="48.81640625" customWidth="1"/>
  </cols>
  <sheetData>
    <row r="1" spans="1:6" ht="18.5" x14ac:dyDescent="0.45">
      <c r="A1" s="736" t="str">
        <f>HOME!$G$4</f>
        <v>PEMERINTAH PROVINSI ACEH</v>
      </c>
      <c r="B1" s="736"/>
      <c r="C1" s="736"/>
      <c r="D1" s="736"/>
      <c r="E1" s="263"/>
      <c r="F1" s="263"/>
    </row>
    <row r="2" spans="1:6" ht="15.5" x14ac:dyDescent="0.35">
      <c r="A2" s="800" t="str">
        <f>HOME!$G$5</f>
        <v>DINAS PENDIDIKAN PROVINSI ACEH</v>
      </c>
      <c r="B2" s="800"/>
      <c r="C2" s="800"/>
      <c r="D2" s="800"/>
      <c r="E2" s="276"/>
      <c r="F2" s="276"/>
    </row>
    <row r="3" spans="1:6" ht="27" x14ac:dyDescent="0.6">
      <c r="A3" s="653" t="str">
        <f>HOME!$G$6</f>
        <v>SMA NEGERI 1 SAWANG</v>
      </c>
      <c r="B3" s="653"/>
      <c r="C3" s="653"/>
      <c r="D3" s="653"/>
      <c r="E3" s="416"/>
      <c r="F3" s="416"/>
    </row>
    <row r="4" spans="1:6" ht="15" thickBot="1" x14ac:dyDescent="0.4">
      <c r="A4" s="801" t="str">
        <f>HOME!$G$7</f>
        <v>JL. TAPAKTUAN - MEULABOH KM. 20 DESA MEULIGO KEC. SAWANG</v>
      </c>
      <c r="B4" s="801"/>
      <c r="C4" s="801"/>
      <c r="D4" s="801"/>
      <c r="E4" s="497"/>
      <c r="F4" s="497"/>
    </row>
    <row r="5" spans="1:6" ht="19" thickTop="1" x14ac:dyDescent="0.45">
      <c r="A5" s="835" t="s">
        <v>285</v>
      </c>
      <c r="B5" s="835"/>
      <c r="C5" s="835"/>
      <c r="D5" s="835"/>
      <c r="E5" s="264"/>
      <c r="F5" s="264"/>
    </row>
    <row r="6" spans="1:6" ht="18.5" x14ac:dyDescent="0.45">
      <c r="A6" s="736" t="s">
        <v>389</v>
      </c>
      <c r="B6" s="736"/>
      <c r="C6" s="736"/>
      <c r="D6" s="736"/>
      <c r="E6" s="101"/>
      <c r="F6" s="101"/>
    </row>
    <row r="7" spans="1:6" ht="18.5" x14ac:dyDescent="0.45">
      <c r="A7" s="736" t="s">
        <v>864</v>
      </c>
      <c r="B7" s="736"/>
      <c r="C7" s="736"/>
      <c r="D7" s="736"/>
      <c r="E7" s="263"/>
      <c r="F7" s="263"/>
    </row>
    <row r="9" spans="1:6" x14ac:dyDescent="0.35">
      <c r="A9" s="223">
        <v>1</v>
      </c>
      <c r="B9" s="490" t="s">
        <v>390</v>
      </c>
      <c r="C9" s="491"/>
      <c r="D9" s="5" t="s">
        <v>18</v>
      </c>
    </row>
    <row r="10" spans="1:6" x14ac:dyDescent="0.35">
      <c r="A10" s="223">
        <v>2</v>
      </c>
      <c r="B10" s="490" t="s">
        <v>391</v>
      </c>
      <c r="C10" s="491"/>
      <c r="D10" s="5" t="s">
        <v>729</v>
      </c>
    </row>
    <row r="11" spans="1:6" x14ac:dyDescent="0.35">
      <c r="A11" s="223">
        <v>3</v>
      </c>
      <c r="B11" s="490" t="s">
        <v>392</v>
      </c>
      <c r="C11" s="491"/>
      <c r="D11" s="5" t="s">
        <v>725</v>
      </c>
    </row>
    <row r="12" spans="1:6" x14ac:dyDescent="0.35">
      <c r="A12" s="223">
        <v>4</v>
      </c>
      <c r="B12" s="490" t="s">
        <v>393</v>
      </c>
      <c r="C12" s="491"/>
      <c r="D12" s="450" t="s">
        <v>426</v>
      </c>
    </row>
    <row r="13" spans="1:6" x14ac:dyDescent="0.35">
      <c r="A13" s="223">
        <v>5</v>
      </c>
      <c r="B13" s="490" t="s">
        <v>141</v>
      </c>
      <c r="C13" s="491"/>
      <c r="D13" s="203" t="s">
        <v>487</v>
      </c>
    </row>
    <row r="14" spans="1:6" x14ac:dyDescent="0.35">
      <c r="A14" s="223">
        <v>6</v>
      </c>
      <c r="B14" s="490" t="s">
        <v>394</v>
      </c>
      <c r="C14" s="491"/>
      <c r="D14" s="5" t="s">
        <v>486</v>
      </c>
    </row>
    <row r="15" spans="1:6" x14ac:dyDescent="0.35">
      <c r="A15" s="826">
        <v>7</v>
      </c>
      <c r="B15" s="829" t="s">
        <v>395</v>
      </c>
      <c r="C15" s="830"/>
      <c r="D15" s="279" t="s">
        <v>726</v>
      </c>
    </row>
    <row r="16" spans="1:6" x14ac:dyDescent="0.35">
      <c r="A16" s="827"/>
      <c r="B16" s="831"/>
      <c r="C16" s="832"/>
      <c r="D16" s="280" t="s">
        <v>727</v>
      </c>
    </row>
    <row r="17" spans="1:4" x14ac:dyDescent="0.35">
      <c r="A17" s="828"/>
      <c r="B17" s="833"/>
      <c r="C17" s="834"/>
      <c r="D17" s="281" t="s">
        <v>728</v>
      </c>
    </row>
    <row r="20" spans="1:4" x14ac:dyDescent="0.35">
      <c r="B20" s="262" t="s">
        <v>208</v>
      </c>
      <c r="C20" s="1"/>
      <c r="D20" s="18" t="str">
        <f>HOME!G14</f>
        <v>SAWANG,     JULI 2019</v>
      </c>
    </row>
    <row r="21" spans="1:4" x14ac:dyDescent="0.35">
      <c r="B21" s="1" t="s">
        <v>281</v>
      </c>
      <c r="C21" s="1"/>
      <c r="D21" s="18" t="s">
        <v>282</v>
      </c>
    </row>
    <row r="22" spans="1:4" x14ac:dyDescent="0.35">
      <c r="B22" s="1"/>
      <c r="C22" s="1"/>
      <c r="D22" s="1"/>
    </row>
    <row r="23" spans="1:4" x14ac:dyDescent="0.35">
      <c r="B23" s="1"/>
      <c r="C23" s="1"/>
      <c r="D23" s="1"/>
    </row>
    <row r="24" spans="1:4" x14ac:dyDescent="0.35">
      <c r="B24" s="1"/>
      <c r="C24" s="1"/>
      <c r="D24" s="1"/>
    </row>
    <row r="25" spans="1:4" x14ac:dyDescent="0.35">
      <c r="B25" s="1" t="str">
        <f>HOME!$G$10</f>
        <v>ASNAWI S.Pd</v>
      </c>
      <c r="C25" s="1"/>
      <c r="D25" s="18" t="str">
        <f>HOME!$G$12</f>
        <v>MILLA AMIR, S.Pd., Gr. Kons</v>
      </c>
    </row>
    <row r="26" spans="1:4" x14ac:dyDescent="0.35">
      <c r="B26" s="1" t="str">
        <f>HOME!$G$11</f>
        <v>196704031990031005</v>
      </c>
      <c r="C26" s="1"/>
      <c r="D26" s="599" t="str">
        <f>HOME!$G$13</f>
        <v>198512232015042001</v>
      </c>
    </row>
    <row r="30" spans="1:4" ht="18.5" x14ac:dyDescent="0.45">
      <c r="A30" s="736" t="str">
        <f>HOME!$G$4</f>
        <v>PEMERINTAH PROVINSI ACEH</v>
      </c>
      <c r="B30" s="736"/>
      <c r="C30" s="736"/>
      <c r="D30" s="736"/>
    </row>
    <row r="31" spans="1:4" ht="15.5" x14ac:dyDescent="0.35">
      <c r="A31" s="800" t="str">
        <f>HOME!$G$5</f>
        <v>DINAS PENDIDIKAN PROVINSI ACEH</v>
      </c>
      <c r="B31" s="800"/>
      <c r="C31" s="800"/>
      <c r="D31" s="800"/>
    </row>
    <row r="32" spans="1:4" ht="27" x14ac:dyDescent="0.6">
      <c r="A32" s="653" t="str">
        <f>HOME!$G$6</f>
        <v>SMA NEGERI 1 SAWANG</v>
      </c>
      <c r="B32" s="653"/>
      <c r="C32" s="653"/>
      <c r="D32" s="653"/>
    </row>
    <row r="33" spans="1:4" ht="15" thickBot="1" x14ac:dyDescent="0.4">
      <c r="A33" s="801" t="str">
        <f>HOME!$G$7</f>
        <v>JL. TAPAKTUAN - MEULABOH KM. 20 DESA MEULIGO KEC. SAWANG</v>
      </c>
      <c r="B33" s="801"/>
      <c r="C33" s="801"/>
      <c r="D33" s="801"/>
    </row>
    <row r="34" spans="1:4" ht="19" thickTop="1" x14ac:dyDescent="0.45">
      <c r="A34" s="835" t="s">
        <v>285</v>
      </c>
      <c r="B34" s="835"/>
      <c r="C34" s="835"/>
      <c r="D34" s="835"/>
    </row>
    <row r="35" spans="1:4" ht="18.5" x14ac:dyDescent="0.45">
      <c r="A35" s="814" t="s">
        <v>389</v>
      </c>
      <c r="B35" s="814"/>
      <c r="C35" s="814"/>
      <c r="D35" s="814"/>
    </row>
    <row r="36" spans="1:4" ht="18.5" x14ac:dyDescent="0.45">
      <c r="A36" s="736" t="s">
        <v>864</v>
      </c>
      <c r="B36" s="736"/>
      <c r="C36" s="736"/>
      <c r="D36" s="736"/>
    </row>
    <row r="38" spans="1:4" x14ac:dyDescent="0.35">
      <c r="A38" s="223">
        <v>1</v>
      </c>
      <c r="B38" s="490" t="s">
        <v>390</v>
      </c>
      <c r="C38" s="491"/>
      <c r="D38" s="5" t="s">
        <v>19</v>
      </c>
    </row>
    <row r="39" spans="1:4" x14ac:dyDescent="0.35">
      <c r="A39" s="223">
        <v>2</v>
      </c>
      <c r="B39" s="490" t="s">
        <v>391</v>
      </c>
      <c r="C39" s="491"/>
      <c r="D39" s="5" t="s">
        <v>485</v>
      </c>
    </row>
    <row r="40" spans="1:4" x14ac:dyDescent="0.35">
      <c r="A40" s="223">
        <v>3</v>
      </c>
      <c r="B40" s="490" t="s">
        <v>392</v>
      </c>
      <c r="C40" s="491"/>
      <c r="D40" s="5" t="s">
        <v>430</v>
      </c>
    </row>
    <row r="41" spans="1:4" x14ac:dyDescent="0.35">
      <c r="A41" s="223">
        <v>4</v>
      </c>
      <c r="B41" s="490" t="s">
        <v>393</v>
      </c>
      <c r="C41" s="491"/>
      <c r="D41" s="268" t="s">
        <v>426</v>
      </c>
    </row>
    <row r="42" spans="1:4" x14ac:dyDescent="0.35">
      <c r="A42" s="223">
        <v>5</v>
      </c>
      <c r="B42" s="490" t="s">
        <v>141</v>
      </c>
      <c r="C42" s="491"/>
      <c r="D42" s="203" t="s">
        <v>487</v>
      </c>
    </row>
    <row r="43" spans="1:4" x14ac:dyDescent="0.35">
      <c r="A43" s="223">
        <v>6</v>
      </c>
      <c r="B43" s="490" t="s">
        <v>394</v>
      </c>
      <c r="C43" s="491"/>
      <c r="D43" s="5" t="s">
        <v>486</v>
      </c>
    </row>
    <row r="44" spans="1:4" x14ac:dyDescent="0.35">
      <c r="A44" s="826">
        <v>7</v>
      </c>
      <c r="B44" s="829" t="s">
        <v>395</v>
      </c>
      <c r="C44" s="830"/>
      <c r="D44" s="279" t="s">
        <v>427</v>
      </c>
    </row>
    <row r="45" spans="1:4" x14ac:dyDescent="0.35">
      <c r="A45" s="827"/>
      <c r="B45" s="831"/>
      <c r="C45" s="832"/>
      <c r="D45" s="280" t="s">
        <v>428</v>
      </c>
    </row>
    <row r="46" spans="1:4" ht="29" x14ac:dyDescent="0.35">
      <c r="A46" s="828"/>
      <c r="B46" s="833"/>
      <c r="C46" s="834"/>
      <c r="D46" s="282" t="s">
        <v>429</v>
      </c>
    </row>
    <row r="49" spans="2:4" x14ac:dyDescent="0.35">
      <c r="B49" s="262" t="s">
        <v>208</v>
      </c>
      <c r="C49" s="1"/>
      <c r="D49" s="18" t="str">
        <f>HOME!G14</f>
        <v>SAWANG,     JULI 2019</v>
      </c>
    </row>
    <row r="50" spans="2:4" x14ac:dyDescent="0.35">
      <c r="B50" s="1" t="s">
        <v>281</v>
      </c>
      <c r="C50" s="1"/>
      <c r="D50" s="18" t="s">
        <v>282</v>
      </c>
    </row>
    <row r="51" spans="2:4" x14ac:dyDescent="0.35">
      <c r="B51" s="1"/>
      <c r="C51" s="1"/>
      <c r="D51" s="1"/>
    </row>
    <row r="52" spans="2:4" x14ac:dyDescent="0.35">
      <c r="B52" s="1"/>
      <c r="C52" s="1"/>
      <c r="D52" s="1"/>
    </row>
    <row r="53" spans="2:4" x14ac:dyDescent="0.35">
      <c r="B53" s="1"/>
      <c r="C53" s="1"/>
      <c r="D53" s="1"/>
    </row>
    <row r="54" spans="2:4" x14ac:dyDescent="0.35">
      <c r="B54" s="1" t="str">
        <f>HOME!$G$10</f>
        <v>ASNAWI S.Pd</v>
      </c>
      <c r="C54" s="1"/>
      <c r="D54" s="18" t="str">
        <f>HOME!$G$12</f>
        <v>MILLA AMIR, S.Pd., Gr. Kons</v>
      </c>
    </row>
    <row r="55" spans="2:4" x14ac:dyDescent="0.35">
      <c r="B55" s="1" t="str">
        <f>HOME!$G$11</f>
        <v>196704031990031005</v>
      </c>
      <c r="C55" s="1"/>
      <c r="D55" s="599" t="str">
        <f>HOME!$G$13</f>
        <v>198512232015042001</v>
      </c>
    </row>
  </sheetData>
  <mergeCells count="18">
    <mergeCell ref="A1:D1"/>
    <mergeCell ref="A2:D2"/>
    <mergeCell ref="A3:D3"/>
    <mergeCell ref="A4:D4"/>
    <mergeCell ref="A5:D5"/>
    <mergeCell ref="A15:A17"/>
    <mergeCell ref="B15:C17"/>
    <mergeCell ref="A44:A46"/>
    <mergeCell ref="B44:C46"/>
    <mergeCell ref="A6:D6"/>
    <mergeCell ref="A7:D7"/>
    <mergeCell ref="A36:D36"/>
    <mergeCell ref="A30:D30"/>
    <mergeCell ref="A31:D31"/>
    <mergeCell ref="A32:D32"/>
    <mergeCell ref="A33:D33"/>
    <mergeCell ref="A34:D34"/>
    <mergeCell ref="A35:D35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opLeftCell="A119" workbookViewId="0">
      <selection activeCell="F128" sqref="F128"/>
    </sheetView>
  </sheetViews>
  <sheetFormatPr defaultRowHeight="14.5" x14ac:dyDescent="0.35"/>
  <cols>
    <col min="1" max="1" width="4.54296875" customWidth="1"/>
    <col min="2" max="3" width="4.26953125" customWidth="1"/>
    <col min="4" max="4" width="25.26953125" customWidth="1"/>
    <col min="5" max="5" width="4.26953125" customWidth="1"/>
    <col min="6" max="6" width="47" customWidth="1"/>
  </cols>
  <sheetData>
    <row r="1" spans="1:6" ht="18.5" x14ac:dyDescent="0.45">
      <c r="A1" s="736" t="str">
        <f>HOME!$G$4</f>
        <v>PEMERINTAH PROVINSI ACEH</v>
      </c>
      <c r="B1" s="736"/>
      <c r="C1" s="736"/>
      <c r="D1" s="736"/>
      <c r="E1" s="736"/>
      <c r="F1" s="736"/>
    </row>
    <row r="2" spans="1:6" ht="15.5" x14ac:dyDescent="0.35">
      <c r="A2" s="800" t="str">
        <f>HOME!$G$5</f>
        <v>DINAS PENDIDIKAN PROVINSI ACEH</v>
      </c>
      <c r="B2" s="800"/>
      <c r="C2" s="800"/>
      <c r="D2" s="800"/>
      <c r="E2" s="800"/>
      <c r="F2" s="800"/>
    </row>
    <row r="3" spans="1:6" ht="27" x14ac:dyDescent="0.6">
      <c r="A3" s="653" t="str">
        <f>HOME!$G$6</f>
        <v>SMA NEGERI 1 SAWANG</v>
      </c>
      <c r="B3" s="653"/>
      <c r="C3" s="653"/>
      <c r="D3" s="653"/>
      <c r="E3" s="653"/>
      <c r="F3" s="653"/>
    </row>
    <row r="4" spans="1:6" ht="15" thickBot="1" x14ac:dyDescent="0.4">
      <c r="A4" s="801" t="str">
        <f>HOME!$G$7</f>
        <v>JL. TAPAKTUAN - MEULABOH KM. 20 DESA MEULIGO KEC. SAWANG</v>
      </c>
      <c r="B4" s="801"/>
      <c r="C4" s="801"/>
      <c r="D4" s="801"/>
      <c r="E4" s="801"/>
      <c r="F4" s="801"/>
    </row>
    <row r="5" spans="1:6" ht="19" thickTop="1" x14ac:dyDescent="0.45">
      <c r="A5" s="736" t="s">
        <v>285</v>
      </c>
      <c r="B5" s="736"/>
      <c r="C5" s="736"/>
      <c r="D5" s="736"/>
      <c r="E5" s="736"/>
      <c r="F5" s="736"/>
    </row>
    <row r="6" spans="1:6" ht="18.5" x14ac:dyDescent="0.45">
      <c r="A6" s="736" t="s">
        <v>488</v>
      </c>
      <c r="B6" s="736"/>
      <c r="C6" s="736"/>
      <c r="D6" s="736"/>
      <c r="E6" s="736"/>
      <c r="F6" s="736"/>
    </row>
    <row r="7" spans="1:6" ht="18.5" x14ac:dyDescent="0.45">
      <c r="A7" s="736" t="s">
        <v>864</v>
      </c>
      <c r="B7" s="736"/>
      <c r="C7" s="736"/>
      <c r="D7" s="736"/>
      <c r="E7" s="736"/>
      <c r="F7" s="736"/>
    </row>
    <row r="8" spans="1:6" x14ac:dyDescent="0.35">
      <c r="E8" s="243"/>
    </row>
    <row r="9" spans="1:6" ht="18" customHeight="1" x14ac:dyDescent="0.35">
      <c r="A9" s="256" t="s">
        <v>311</v>
      </c>
      <c r="B9" s="797" t="s">
        <v>286</v>
      </c>
      <c r="C9" s="797"/>
      <c r="D9" s="797"/>
      <c r="E9" s="432"/>
      <c r="F9" s="434" t="s">
        <v>287</v>
      </c>
    </row>
    <row r="10" spans="1:6" x14ac:dyDescent="0.35">
      <c r="A10" s="256" t="s">
        <v>11</v>
      </c>
      <c r="B10" s="797" t="s">
        <v>288</v>
      </c>
      <c r="C10" s="797"/>
      <c r="D10" s="797"/>
      <c r="E10" s="433"/>
      <c r="F10" s="430" t="s">
        <v>730</v>
      </c>
    </row>
    <row r="11" spans="1:6" x14ac:dyDescent="0.35">
      <c r="A11" s="256" t="s">
        <v>289</v>
      </c>
      <c r="B11" s="796" t="s">
        <v>290</v>
      </c>
      <c r="C11" s="796"/>
      <c r="D11" s="796"/>
      <c r="E11" s="432"/>
      <c r="F11" s="429" t="s">
        <v>770</v>
      </c>
    </row>
    <row r="12" spans="1:6" x14ac:dyDescent="0.35">
      <c r="A12" s="256" t="s">
        <v>291</v>
      </c>
      <c r="B12" s="796" t="s">
        <v>292</v>
      </c>
      <c r="C12" s="796"/>
      <c r="D12" s="796"/>
      <c r="E12" s="433"/>
      <c r="F12" s="430" t="s">
        <v>148</v>
      </c>
    </row>
    <row r="13" spans="1:6" ht="51.75" customHeight="1" x14ac:dyDescent="0.35">
      <c r="A13" s="256" t="s">
        <v>293</v>
      </c>
      <c r="B13" s="796" t="s">
        <v>294</v>
      </c>
      <c r="C13" s="796"/>
      <c r="D13" s="796"/>
      <c r="E13" s="432"/>
      <c r="F13" s="431" t="s">
        <v>771</v>
      </c>
    </row>
    <row r="14" spans="1:6" ht="29" x14ac:dyDescent="0.35">
      <c r="A14" s="802" t="s">
        <v>295</v>
      </c>
      <c r="B14" s="796" t="s">
        <v>296</v>
      </c>
      <c r="C14" s="796"/>
      <c r="D14" s="796"/>
      <c r="E14" s="253">
        <v>1</v>
      </c>
      <c r="F14" s="431" t="s">
        <v>731</v>
      </c>
    </row>
    <row r="15" spans="1:6" ht="29" x14ac:dyDescent="0.35">
      <c r="A15" s="802"/>
      <c r="B15" s="796"/>
      <c r="C15" s="796"/>
      <c r="D15" s="796"/>
      <c r="E15" s="253">
        <v>2</v>
      </c>
      <c r="F15" s="431" t="s">
        <v>732</v>
      </c>
    </row>
    <row r="16" spans="1:6" ht="29" x14ac:dyDescent="0.35">
      <c r="A16" s="802"/>
      <c r="B16" s="796"/>
      <c r="C16" s="796"/>
      <c r="D16" s="796"/>
      <c r="E16" s="253">
        <v>3</v>
      </c>
      <c r="F16" s="431" t="s">
        <v>736</v>
      </c>
    </row>
    <row r="17" spans="1:6" x14ac:dyDescent="0.35">
      <c r="A17" s="256" t="s">
        <v>297</v>
      </c>
      <c r="B17" s="796" t="s">
        <v>298</v>
      </c>
      <c r="C17" s="796"/>
      <c r="D17" s="796"/>
      <c r="E17" s="794" t="s">
        <v>482</v>
      </c>
      <c r="F17" s="795"/>
    </row>
    <row r="18" spans="1:6" x14ac:dyDescent="0.35">
      <c r="A18" s="802" t="s">
        <v>299</v>
      </c>
      <c r="B18" s="796" t="s">
        <v>300</v>
      </c>
      <c r="C18" s="796"/>
      <c r="D18" s="796"/>
      <c r="E18" s="253"/>
      <c r="F18" s="203" t="s">
        <v>733</v>
      </c>
    </row>
    <row r="19" spans="1:6" x14ac:dyDescent="0.35">
      <c r="A19" s="802"/>
      <c r="B19" s="796"/>
      <c r="C19" s="796"/>
      <c r="D19" s="796"/>
      <c r="E19" s="253"/>
      <c r="F19" s="203" t="s">
        <v>734</v>
      </c>
    </row>
    <row r="20" spans="1:6" x14ac:dyDescent="0.35">
      <c r="A20" s="802"/>
      <c r="B20" s="796"/>
      <c r="C20" s="796"/>
      <c r="D20" s="796"/>
      <c r="E20" s="253"/>
      <c r="F20" s="203" t="s">
        <v>735</v>
      </c>
    </row>
    <row r="21" spans="1:6" x14ac:dyDescent="0.35">
      <c r="A21" s="256" t="s">
        <v>301</v>
      </c>
      <c r="B21" s="796" t="s">
        <v>302</v>
      </c>
      <c r="C21" s="796"/>
      <c r="D21" s="796"/>
      <c r="E21" s="794" t="s">
        <v>790</v>
      </c>
      <c r="F21" s="795"/>
    </row>
    <row r="22" spans="1:6" x14ac:dyDescent="0.35">
      <c r="A22" s="802" t="s">
        <v>303</v>
      </c>
      <c r="B22" s="796" t="s">
        <v>304</v>
      </c>
      <c r="C22" s="796"/>
      <c r="D22" s="796"/>
      <c r="E22" s="253"/>
      <c r="F22" s="248" t="s">
        <v>737</v>
      </c>
    </row>
    <row r="23" spans="1:6" x14ac:dyDescent="0.35">
      <c r="A23" s="802"/>
      <c r="B23" s="796"/>
      <c r="C23" s="796"/>
      <c r="D23" s="796"/>
      <c r="E23" s="253"/>
      <c r="F23" s="248"/>
    </row>
    <row r="24" spans="1:6" x14ac:dyDescent="0.35">
      <c r="A24" s="256" t="s">
        <v>12</v>
      </c>
      <c r="B24" s="796" t="s">
        <v>305</v>
      </c>
      <c r="C24" s="796"/>
      <c r="D24" s="796"/>
      <c r="E24" s="794" t="s">
        <v>306</v>
      </c>
      <c r="F24" s="795"/>
    </row>
    <row r="25" spans="1:6" x14ac:dyDescent="0.35">
      <c r="A25" s="256" t="s">
        <v>4</v>
      </c>
      <c r="B25" s="796" t="s">
        <v>307</v>
      </c>
      <c r="C25" s="796"/>
      <c r="D25" s="796"/>
      <c r="E25" s="817" t="s">
        <v>435</v>
      </c>
      <c r="F25" s="817"/>
    </row>
    <row r="26" spans="1:6" x14ac:dyDescent="0.35">
      <c r="A26" s="802" t="s">
        <v>308</v>
      </c>
      <c r="B26" s="799" t="s">
        <v>112</v>
      </c>
      <c r="C26" s="804"/>
      <c r="D26" s="804"/>
      <c r="E26" s="804"/>
      <c r="F26" s="805"/>
    </row>
    <row r="27" spans="1:6" x14ac:dyDescent="0.35">
      <c r="A27" s="802"/>
      <c r="B27" s="792">
        <v>1</v>
      </c>
      <c r="C27" s="806" t="s">
        <v>321</v>
      </c>
      <c r="D27" s="807"/>
      <c r="E27" s="807"/>
      <c r="F27" s="808"/>
    </row>
    <row r="28" spans="1:6" x14ac:dyDescent="0.35">
      <c r="A28" s="802"/>
      <c r="B28" s="792"/>
      <c r="C28" s="716" t="s">
        <v>322</v>
      </c>
      <c r="D28" s="714" t="s">
        <v>323</v>
      </c>
      <c r="E28" s="249" t="s">
        <v>313</v>
      </c>
      <c r="F28" s="449" t="s">
        <v>314</v>
      </c>
    </row>
    <row r="29" spans="1:6" x14ac:dyDescent="0.35">
      <c r="A29" s="802"/>
      <c r="B29" s="792"/>
      <c r="C29" s="717"/>
      <c r="D29" s="715"/>
      <c r="E29" s="249" t="s">
        <v>313</v>
      </c>
      <c r="F29" s="449" t="s">
        <v>315</v>
      </c>
    </row>
    <row r="30" spans="1:6" x14ac:dyDescent="0.35">
      <c r="A30" s="802"/>
      <c r="B30" s="792"/>
      <c r="C30" s="717"/>
      <c r="D30" s="715"/>
      <c r="E30" s="249" t="s">
        <v>313</v>
      </c>
      <c r="F30" s="449" t="s">
        <v>316</v>
      </c>
    </row>
    <row r="31" spans="1:6" x14ac:dyDescent="0.35">
      <c r="A31" s="802"/>
      <c r="B31" s="792"/>
      <c r="C31" s="721"/>
      <c r="D31" s="720"/>
      <c r="E31" s="249" t="s">
        <v>313</v>
      </c>
      <c r="F31" s="449" t="s">
        <v>317</v>
      </c>
    </row>
    <row r="32" spans="1:6" ht="15" customHeight="1" x14ac:dyDescent="0.35">
      <c r="A32" s="802"/>
      <c r="B32" s="792"/>
      <c r="C32" s="716" t="s">
        <v>324</v>
      </c>
      <c r="D32" s="718" t="s">
        <v>325</v>
      </c>
      <c r="E32" s="249" t="s">
        <v>313</v>
      </c>
      <c r="F32" s="449" t="s">
        <v>318</v>
      </c>
    </row>
    <row r="33" spans="1:6" ht="43.5" x14ac:dyDescent="0.35">
      <c r="A33" s="802"/>
      <c r="B33" s="792"/>
      <c r="C33" s="721"/>
      <c r="D33" s="836"/>
      <c r="E33" s="249" t="s">
        <v>313</v>
      </c>
      <c r="F33" s="449" t="s">
        <v>319</v>
      </c>
    </row>
    <row r="34" spans="1:6" ht="29" x14ac:dyDescent="0.35">
      <c r="A34" s="802"/>
      <c r="B34" s="792"/>
      <c r="C34" s="447" t="s">
        <v>326</v>
      </c>
      <c r="D34" s="252" t="s">
        <v>327</v>
      </c>
      <c r="E34" s="253" t="s">
        <v>313</v>
      </c>
      <c r="F34" s="449" t="s">
        <v>328</v>
      </c>
    </row>
    <row r="35" spans="1:6" ht="29" x14ac:dyDescent="0.35">
      <c r="A35" s="802"/>
      <c r="B35" s="792"/>
      <c r="C35" s="447" t="s">
        <v>329</v>
      </c>
      <c r="D35" s="252" t="s">
        <v>330</v>
      </c>
      <c r="E35" s="253" t="s">
        <v>313</v>
      </c>
      <c r="F35" s="449" t="s">
        <v>331</v>
      </c>
    </row>
    <row r="36" spans="1:6" x14ac:dyDescent="0.35">
      <c r="A36" s="802"/>
      <c r="B36" s="792">
        <v>2</v>
      </c>
      <c r="C36" s="809" t="s">
        <v>332</v>
      </c>
      <c r="D36" s="810"/>
      <c r="E36" s="810"/>
      <c r="F36" s="811"/>
    </row>
    <row r="37" spans="1:6" ht="29" x14ac:dyDescent="0.35">
      <c r="A37" s="802"/>
      <c r="B37" s="792"/>
      <c r="C37" s="447" t="s">
        <v>322</v>
      </c>
      <c r="D37" s="448" t="s">
        <v>333</v>
      </c>
      <c r="E37" s="447" t="s">
        <v>313</v>
      </c>
      <c r="F37" s="449" t="s">
        <v>397</v>
      </c>
    </row>
    <row r="38" spans="1:6" ht="43.5" x14ac:dyDescent="0.35">
      <c r="A38" s="802"/>
      <c r="B38" s="792"/>
      <c r="C38" s="447" t="s">
        <v>324</v>
      </c>
      <c r="D38" s="448" t="s">
        <v>334</v>
      </c>
      <c r="E38" s="253" t="s">
        <v>313</v>
      </c>
      <c r="F38" s="449" t="s">
        <v>398</v>
      </c>
    </row>
    <row r="39" spans="1:6" ht="43.5" x14ac:dyDescent="0.35">
      <c r="A39" s="802"/>
      <c r="B39" s="246">
        <v>3</v>
      </c>
      <c r="C39" s="791" t="s">
        <v>335</v>
      </c>
      <c r="D39" s="791"/>
      <c r="E39" s="253" t="s">
        <v>313</v>
      </c>
      <c r="F39" s="449" t="s">
        <v>399</v>
      </c>
    </row>
    <row r="40" spans="1:6" x14ac:dyDescent="0.35">
      <c r="A40" s="837" t="s">
        <v>337</v>
      </c>
      <c r="B40" s="798" t="s">
        <v>310</v>
      </c>
      <c r="C40" s="812"/>
      <c r="D40" s="812"/>
      <c r="E40" s="812"/>
      <c r="F40" s="813"/>
    </row>
    <row r="41" spans="1:6" ht="29" x14ac:dyDescent="0.35">
      <c r="A41" s="837"/>
      <c r="B41" s="792">
        <v>1</v>
      </c>
      <c r="C41" s="791" t="s">
        <v>248</v>
      </c>
      <c r="D41" s="791"/>
      <c r="E41" s="253" t="s">
        <v>313</v>
      </c>
      <c r="F41" s="247" t="s">
        <v>338</v>
      </c>
    </row>
    <row r="42" spans="1:6" ht="29" x14ac:dyDescent="0.35">
      <c r="A42" s="837"/>
      <c r="B42" s="792"/>
      <c r="C42" s="791"/>
      <c r="D42" s="791"/>
      <c r="E42" s="253" t="s">
        <v>313</v>
      </c>
      <c r="F42" s="247" t="s">
        <v>339</v>
      </c>
    </row>
    <row r="43" spans="1:6" ht="29" x14ac:dyDescent="0.35">
      <c r="A43" s="837"/>
      <c r="B43" s="792"/>
      <c r="C43" s="791"/>
      <c r="D43" s="791"/>
      <c r="E43" s="253" t="s">
        <v>313</v>
      </c>
      <c r="F43" s="247" t="s">
        <v>340</v>
      </c>
    </row>
    <row r="44" spans="1:6" ht="29" x14ac:dyDescent="0.35">
      <c r="A44" s="837"/>
      <c r="B44" s="792"/>
      <c r="C44" s="791"/>
      <c r="D44" s="791"/>
      <c r="E44" s="253" t="s">
        <v>313</v>
      </c>
      <c r="F44" s="247" t="s">
        <v>341</v>
      </c>
    </row>
    <row r="45" spans="1:6" ht="43.5" x14ac:dyDescent="0.35">
      <c r="A45" s="837"/>
      <c r="B45" s="792">
        <v>2</v>
      </c>
      <c r="C45" s="791" t="s">
        <v>249</v>
      </c>
      <c r="D45" s="791"/>
      <c r="E45" s="253" t="s">
        <v>313</v>
      </c>
      <c r="F45" s="247" t="s">
        <v>342</v>
      </c>
    </row>
    <row r="46" spans="1:6" ht="29" x14ac:dyDescent="0.35">
      <c r="A46" s="837"/>
      <c r="B46" s="792"/>
      <c r="C46" s="791"/>
      <c r="D46" s="791"/>
      <c r="E46" s="253" t="s">
        <v>313</v>
      </c>
      <c r="F46" s="247" t="s">
        <v>343</v>
      </c>
    </row>
    <row r="47" spans="1:6" ht="29" x14ac:dyDescent="0.35">
      <c r="A47" s="837"/>
      <c r="B47" s="792"/>
      <c r="C47" s="791"/>
      <c r="D47" s="791"/>
      <c r="E47" s="253" t="s">
        <v>313</v>
      </c>
      <c r="F47" s="247" t="s">
        <v>344</v>
      </c>
    </row>
    <row r="48" spans="1:6" ht="29" x14ac:dyDescent="0.35">
      <c r="A48" s="837"/>
      <c r="B48" s="792"/>
      <c r="C48" s="791"/>
      <c r="D48" s="791"/>
      <c r="E48" s="253" t="s">
        <v>313</v>
      </c>
      <c r="F48" s="247" t="s">
        <v>345</v>
      </c>
    </row>
    <row r="49" spans="1:6" x14ac:dyDescent="0.35">
      <c r="E49" s="243"/>
    </row>
    <row r="50" spans="1:6" x14ac:dyDescent="0.35">
      <c r="A50" t="s">
        <v>346</v>
      </c>
      <c r="E50" s="243"/>
    </row>
    <row r="51" spans="1:6" x14ac:dyDescent="0.35">
      <c r="A51" s="243">
        <v>1</v>
      </c>
      <c r="B51" t="s">
        <v>347</v>
      </c>
      <c r="E51" s="243"/>
    </row>
    <row r="52" spans="1:6" x14ac:dyDescent="0.35">
      <c r="A52" s="243">
        <v>2</v>
      </c>
      <c r="B52" t="s">
        <v>490</v>
      </c>
      <c r="E52" s="243"/>
    </row>
    <row r="53" spans="1:6" x14ac:dyDescent="0.35">
      <c r="E53" s="243"/>
    </row>
    <row r="54" spans="1:6" x14ac:dyDescent="0.35">
      <c r="B54" s="262" t="s">
        <v>208</v>
      </c>
      <c r="C54" s="1"/>
      <c r="D54" s="1"/>
      <c r="E54" s="18"/>
      <c r="F54" s="18" t="str">
        <f>HOME!G14</f>
        <v>SAWANG,     JULI 2019</v>
      </c>
    </row>
    <row r="55" spans="1:6" x14ac:dyDescent="0.35">
      <c r="B55" s="1" t="s">
        <v>281</v>
      </c>
      <c r="C55" s="1"/>
      <c r="D55" s="1"/>
      <c r="E55" s="18"/>
      <c r="F55" s="18" t="s">
        <v>282</v>
      </c>
    </row>
    <row r="56" spans="1:6" x14ac:dyDescent="0.35">
      <c r="B56" s="1"/>
      <c r="C56" s="1"/>
      <c r="D56" s="1"/>
      <c r="E56" s="18"/>
      <c r="F56" s="1"/>
    </row>
    <row r="57" spans="1:6" x14ac:dyDescent="0.35">
      <c r="B57" s="1"/>
      <c r="C57" s="1"/>
      <c r="D57" s="1"/>
      <c r="E57" s="18"/>
      <c r="F57" s="1"/>
    </row>
    <row r="58" spans="1:6" x14ac:dyDescent="0.35">
      <c r="B58" s="1"/>
      <c r="C58" s="1"/>
      <c r="D58" s="1"/>
      <c r="E58" s="18"/>
      <c r="F58" s="1"/>
    </row>
    <row r="59" spans="1:6" x14ac:dyDescent="0.35">
      <c r="B59" s="1" t="str">
        <f>HOME!$G$10</f>
        <v>ASNAWI S.Pd</v>
      </c>
      <c r="C59" s="1"/>
      <c r="D59" s="1"/>
      <c r="E59" s="18"/>
      <c r="F59" s="18" t="str">
        <f>HOME!$G$12</f>
        <v>MILLA AMIR, S.Pd., Gr. Kons</v>
      </c>
    </row>
    <row r="60" spans="1:6" x14ac:dyDescent="0.35">
      <c r="B60" s="1" t="str">
        <f>HOME!$G$11</f>
        <v>196704031990031005</v>
      </c>
      <c r="C60" s="1"/>
      <c r="D60" s="1"/>
      <c r="E60" s="18"/>
      <c r="F60" s="599" t="str">
        <f>HOME!$G$13</f>
        <v>198512232015042001</v>
      </c>
    </row>
    <row r="68" spans="1:6" ht="18.5" x14ac:dyDescent="0.45">
      <c r="A68" s="736" t="str">
        <f>HOME!$G$4</f>
        <v>PEMERINTAH PROVINSI ACEH</v>
      </c>
      <c r="B68" s="736"/>
      <c r="C68" s="736"/>
      <c r="D68" s="736"/>
      <c r="E68" s="736"/>
      <c r="F68" s="736"/>
    </row>
    <row r="69" spans="1:6" ht="15.5" x14ac:dyDescent="0.35">
      <c r="A69" s="800" t="str">
        <f>HOME!$G$5</f>
        <v>DINAS PENDIDIKAN PROVINSI ACEH</v>
      </c>
      <c r="B69" s="800"/>
      <c r="C69" s="800"/>
      <c r="D69" s="800"/>
      <c r="E69" s="800"/>
      <c r="F69" s="800"/>
    </row>
    <row r="70" spans="1:6" ht="27" x14ac:dyDescent="0.6">
      <c r="A70" s="653" t="str">
        <f>HOME!$G$6</f>
        <v>SMA NEGERI 1 SAWANG</v>
      </c>
      <c r="B70" s="653"/>
      <c r="C70" s="653"/>
      <c r="D70" s="653"/>
      <c r="E70" s="653"/>
      <c r="F70" s="653"/>
    </row>
    <row r="71" spans="1:6" ht="15" thickBot="1" x14ac:dyDescent="0.4">
      <c r="A71" s="801" t="str">
        <f>HOME!$G$7</f>
        <v>JL. TAPAKTUAN - MEULABOH KM. 20 DESA MEULIGO KEC. SAWANG</v>
      </c>
      <c r="B71" s="801"/>
      <c r="C71" s="801"/>
      <c r="D71" s="801"/>
      <c r="E71" s="801"/>
      <c r="F71" s="801"/>
    </row>
    <row r="72" spans="1:6" ht="19" thickTop="1" x14ac:dyDescent="0.45">
      <c r="A72" s="736" t="s">
        <v>285</v>
      </c>
      <c r="B72" s="736"/>
      <c r="C72" s="736"/>
      <c r="D72" s="736"/>
      <c r="E72" s="736"/>
      <c r="F72" s="736"/>
    </row>
    <row r="73" spans="1:6" ht="18.5" x14ac:dyDescent="0.45">
      <c r="A73" s="736" t="s">
        <v>488</v>
      </c>
      <c r="B73" s="736"/>
      <c r="C73" s="736"/>
      <c r="D73" s="736"/>
      <c r="E73" s="736"/>
      <c r="F73" s="736"/>
    </row>
    <row r="74" spans="1:6" ht="18.5" x14ac:dyDescent="0.45">
      <c r="A74" s="736" t="s">
        <v>864</v>
      </c>
      <c r="B74" s="736"/>
      <c r="C74" s="736"/>
      <c r="D74" s="736"/>
      <c r="E74" s="736"/>
      <c r="F74" s="736"/>
    </row>
    <row r="75" spans="1:6" x14ac:dyDescent="0.35">
      <c r="E75" s="243"/>
    </row>
    <row r="76" spans="1:6" x14ac:dyDescent="0.35">
      <c r="A76" s="256" t="s">
        <v>311</v>
      </c>
      <c r="B76" s="797" t="s">
        <v>286</v>
      </c>
      <c r="C76" s="797"/>
      <c r="D76" s="797"/>
      <c r="E76" s="838"/>
      <c r="F76" s="839"/>
    </row>
    <row r="77" spans="1:6" x14ac:dyDescent="0.35">
      <c r="A77" s="256" t="s">
        <v>11</v>
      </c>
      <c r="B77" s="797" t="s">
        <v>288</v>
      </c>
      <c r="C77" s="797"/>
      <c r="D77" s="797"/>
      <c r="E77" s="794"/>
      <c r="F77" s="795"/>
    </row>
    <row r="78" spans="1:6" x14ac:dyDescent="0.35">
      <c r="A78" s="256" t="s">
        <v>289</v>
      </c>
      <c r="B78" s="796" t="s">
        <v>290</v>
      </c>
      <c r="C78" s="796"/>
      <c r="D78" s="796"/>
      <c r="E78" s="815"/>
      <c r="F78" s="816"/>
    </row>
    <row r="79" spans="1:6" x14ac:dyDescent="0.35">
      <c r="A79" s="256" t="s">
        <v>291</v>
      </c>
      <c r="B79" s="796" t="s">
        <v>292</v>
      </c>
      <c r="C79" s="796"/>
      <c r="D79" s="796"/>
      <c r="E79" s="794" t="s">
        <v>148</v>
      </c>
      <c r="F79" s="795"/>
    </row>
    <row r="80" spans="1:6" x14ac:dyDescent="0.35">
      <c r="A80" s="256" t="s">
        <v>293</v>
      </c>
      <c r="B80" s="796" t="s">
        <v>294</v>
      </c>
      <c r="C80" s="796"/>
      <c r="D80" s="796"/>
      <c r="E80" s="817" t="s">
        <v>396</v>
      </c>
      <c r="F80" s="817"/>
    </row>
    <row r="81" spans="1:6" x14ac:dyDescent="0.35">
      <c r="A81" s="802" t="s">
        <v>295</v>
      </c>
      <c r="B81" s="796" t="s">
        <v>296</v>
      </c>
      <c r="C81" s="796"/>
      <c r="D81" s="796"/>
      <c r="E81" s="253">
        <v>1</v>
      </c>
      <c r="F81" s="247"/>
    </row>
    <row r="82" spans="1:6" x14ac:dyDescent="0.35">
      <c r="A82" s="802"/>
      <c r="B82" s="796"/>
      <c r="C82" s="796"/>
      <c r="D82" s="796"/>
      <c r="E82" s="253">
        <v>2</v>
      </c>
      <c r="F82" s="247"/>
    </row>
    <row r="83" spans="1:6" x14ac:dyDescent="0.35">
      <c r="A83" s="802"/>
      <c r="B83" s="796"/>
      <c r="C83" s="796"/>
      <c r="D83" s="796"/>
      <c r="E83" s="253">
        <v>3</v>
      </c>
      <c r="F83" s="247"/>
    </row>
    <row r="84" spans="1:6" x14ac:dyDescent="0.35">
      <c r="A84" s="256" t="s">
        <v>297</v>
      </c>
      <c r="B84" s="796" t="s">
        <v>298</v>
      </c>
      <c r="C84" s="796"/>
      <c r="D84" s="796"/>
      <c r="E84" s="794" t="s">
        <v>484</v>
      </c>
      <c r="F84" s="795"/>
    </row>
    <row r="85" spans="1:6" x14ac:dyDescent="0.35">
      <c r="A85" s="802" t="s">
        <v>299</v>
      </c>
      <c r="B85" s="796" t="s">
        <v>300</v>
      </c>
      <c r="C85" s="796"/>
      <c r="D85" s="796"/>
      <c r="E85" s="253">
        <v>1</v>
      </c>
      <c r="F85" s="203"/>
    </row>
    <row r="86" spans="1:6" x14ac:dyDescent="0.35">
      <c r="A86" s="802"/>
      <c r="B86" s="796"/>
      <c r="C86" s="796"/>
      <c r="D86" s="796"/>
      <c r="E86" s="253">
        <v>2</v>
      </c>
      <c r="F86" s="203"/>
    </row>
    <row r="87" spans="1:6" x14ac:dyDescent="0.35">
      <c r="A87" s="802"/>
      <c r="B87" s="796"/>
      <c r="C87" s="796"/>
      <c r="D87" s="796"/>
      <c r="E87" s="253">
        <v>3</v>
      </c>
      <c r="F87" s="203"/>
    </row>
    <row r="88" spans="1:6" x14ac:dyDescent="0.35">
      <c r="A88" s="256" t="s">
        <v>301</v>
      </c>
      <c r="B88" s="796" t="s">
        <v>302</v>
      </c>
      <c r="C88" s="796"/>
      <c r="D88" s="796"/>
      <c r="E88" s="794" t="s">
        <v>489</v>
      </c>
      <c r="F88" s="795"/>
    </row>
    <row r="89" spans="1:6" x14ac:dyDescent="0.35">
      <c r="A89" s="802"/>
      <c r="B89" s="796"/>
      <c r="C89" s="796"/>
      <c r="D89" s="796"/>
      <c r="E89" s="253">
        <v>1</v>
      </c>
      <c r="F89" s="248"/>
    </row>
    <row r="90" spans="1:6" x14ac:dyDescent="0.35">
      <c r="A90" s="802"/>
      <c r="B90" s="796"/>
      <c r="C90" s="796"/>
      <c r="D90" s="796"/>
      <c r="E90" s="253">
        <v>2</v>
      </c>
      <c r="F90" s="248"/>
    </row>
    <row r="91" spans="1:6" x14ac:dyDescent="0.35">
      <c r="A91" s="802"/>
      <c r="B91" s="796"/>
      <c r="C91" s="796"/>
      <c r="D91" s="796"/>
      <c r="E91" s="253">
        <v>3</v>
      </c>
      <c r="F91" s="248"/>
    </row>
    <row r="92" spans="1:6" x14ac:dyDescent="0.35">
      <c r="A92" s="256" t="s">
        <v>12</v>
      </c>
      <c r="B92" s="796" t="s">
        <v>305</v>
      </c>
      <c r="C92" s="796"/>
      <c r="D92" s="796"/>
      <c r="E92" s="794" t="s">
        <v>306</v>
      </c>
      <c r="F92" s="795"/>
    </row>
    <row r="93" spans="1:6" x14ac:dyDescent="0.35">
      <c r="A93" s="256" t="s">
        <v>4</v>
      </c>
      <c r="B93" s="796" t="s">
        <v>307</v>
      </c>
      <c r="C93" s="796"/>
      <c r="D93" s="796"/>
      <c r="E93" s="817" t="s">
        <v>435</v>
      </c>
      <c r="F93" s="817"/>
    </row>
    <row r="94" spans="1:6" x14ac:dyDescent="0.35">
      <c r="A94" s="802" t="s">
        <v>308</v>
      </c>
      <c r="B94" s="799" t="s">
        <v>112</v>
      </c>
      <c r="C94" s="804"/>
      <c r="D94" s="804"/>
      <c r="E94" s="804"/>
      <c r="F94" s="805"/>
    </row>
    <row r="95" spans="1:6" x14ac:dyDescent="0.35">
      <c r="A95" s="802"/>
      <c r="B95" s="792">
        <v>1</v>
      </c>
      <c r="C95" s="806" t="s">
        <v>321</v>
      </c>
      <c r="D95" s="807"/>
      <c r="E95" s="807"/>
      <c r="F95" s="808"/>
    </row>
    <row r="96" spans="1:6" x14ac:dyDescent="0.35">
      <c r="A96" s="802"/>
      <c r="B96" s="792"/>
      <c r="C96" s="792" t="s">
        <v>322</v>
      </c>
      <c r="D96" s="791" t="s">
        <v>323</v>
      </c>
      <c r="E96" s="249" t="s">
        <v>313</v>
      </c>
      <c r="F96" s="251" t="s">
        <v>314</v>
      </c>
    </row>
    <row r="97" spans="1:6" x14ac:dyDescent="0.35">
      <c r="A97" s="802"/>
      <c r="B97" s="792"/>
      <c r="C97" s="792"/>
      <c r="D97" s="791"/>
      <c r="E97" s="249" t="s">
        <v>313</v>
      </c>
      <c r="F97" s="251" t="s">
        <v>315</v>
      </c>
    </row>
    <row r="98" spans="1:6" x14ac:dyDescent="0.35">
      <c r="A98" s="802"/>
      <c r="B98" s="792"/>
      <c r="C98" s="792"/>
      <c r="D98" s="791"/>
      <c r="E98" s="249" t="s">
        <v>313</v>
      </c>
      <c r="F98" s="251" t="s">
        <v>316</v>
      </c>
    </row>
    <row r="99" spans="1:6" x14ac:dyDescent="0.35">
      <c r="A99" s="802"/>
      <c r="B99" s="792"/>
      <c r="C99" s="792"/>
      <c r="D99" s="791"/>
      <c r="E99" s="249" t="s">
        <v>313</v>
      </c>
      <c r="F99" s="251" t="s">
        <v>317</v>
      </c>
    </row>
    <row r="100" spans="1:6" ht="29" x14ac:dyDescent="0.35">
      <c r="A100" s="802"/>
      <c r="B100" s="792"/>
      <c r="C100" s="792" t="s">
        <v>324</v>
      </c>
      <c r="D100" s="793" t="s">
        <v>325</v>
      </c>
      <c r="E100" s="249" t="s">
        <v>313</v>
      </c>
      <c r="F100" s="251" t="s">
        <v>318</v>
      </c>
    </row>
    <row r="101" spans="1:6" ht="43.5" x14ac:dyDescent="0.35">
      <c r="A101" s="802"/>
      <c r="B101" s="792"/>
      <c r="C101" s="792"/>
      <c r="D101" s="793"/>
      <c r="E101" s="249" t="s">
        <v>313</v>
      </c>
      <c r="F101" s="251" t="s">
        <v>319</v>
      </c>
    </row>
    <row r="102" spans="1:6" ht="29" x14ac:dyDescent="0.35">
      <c r="A102" s="802"/>
      <c r="B102" s="792"/>
      <c r="C102" s="246" t="s">
        <v>326</v>
      </c>
      <c r="D102" s="252" t="s">
        <v>327</v>
      </c>
      <c r="E102" s="253" t="s">
        <v>313</v>
      </c>
      <c r="F102" s="251" t="s">
        <v>328</v>
      </c>
    </row>
    <row r="103" spans="1:6" ht="29" x14ac:dyDescent="0.35">
      <c r="A103" s="802"/>
      <c r="B103" s="792"/>
      <c r="C103" s="246" t="s">
        <v>329</v>
      </c>
      <c r="D103" s="252" t="s">
        <v>330</v>
      </c>
      <c r="E103" s="253" t="s">
        <v>313</v>
      </c>
      <c r="F103" s="251" t="s">
        <v>331</v>
      </c>
    </row>
    <row r="104" spans="1:6" x14ac:dyDescent="0.35">
      <c r="A104" s="802"/>
      <c r="B104" s="792">
        <v>2</v>
      </c>
      <c r="C104" s="809" t="s">
        <v>332</v>
      </c>
      <c r="D104" s="810"/>
      <c r="E104" s="810"/>
      <c r="F104" s="811"/>
    </row>
    <row r="105" spans="1:6" ht="29" x14ac:dyDescent="0.35">
      <c r="A105" s="802"/>
      <c r="B105" s="792"/>
      <c r="C105" s="246" t="s">
        <v>322</v>
      </c>
      <c r="D105" s="245" t="s">
        <v>333</v>
      </c>
      <c r="E105" s="246" t="s">
        <v>313</v>
      </c>
      <c r="F105" s="251" t="s">
        <v>397</v>
      </c>
    </row>
    <row r="106" spans="1:6" ht="43.5" x14ac:dyDescent="0.35">
      <c r="A106" s="802"/>
      <c r="B106" s="792"/>
      <c r="C106" s="246" t="s">
        <v>324</v>
      </c>
      <c r="D106" s="245" t="s">
        <v>334</v>
      </c>
      <c r="E106" s="253" t="s">
        <v>313</v>
      </c>
      <c r="F106" s="251" t="s">
        <v>398</v>
      </c>
    </row>
    <row r="107" spans="1:6" ht="43.5" x14ac:dyDescent="0.35">
      <c r="A107" s="802"/>
      <c r="B107" s="246">
        <v>3</v>
      </c>
      <c r="C107" s="791" t="s">
        <v>335</v>
      </c>
      <c r="D107" s="791"/>
      <c r="E107" s="253" t="s">
        <v>313</v>
      </c>
      <c r="F107" s="251" t="s">
        <v>399</v>
      </c>
    </row>
    <row r="108" spans="1:6" x14ac:dyDescent="0.35">
      <c r="A108" s="837" t="s">
        <v>337</v>
      </c>
      <c r="B108" s="798" t="s">
        <v>310</v>
      </c>
      <c r="C108" s="812"/>
      <c r="D108" s="812"/>
      <c r="E108" s="812"/>
      <c r="F108" s="813"/>
    </row>
    <row r="109" spans="1:6" ht="29" x14ac:dyDescent="0.35">
      <c r="A109" s="837"/>
      <c r="B109" s="792">
        <v>1</v>
      </c>
      <c r="C109" s="791" t="s">
        <v>248</v>
      </c>
      <c r="D109" s="791"/>
      <c r="E109" s="253" t="s">
        <v>313</v>
      </c>
      <c r="F109" s="247" t="s">
        <v>338</v>
      </c>
    </row>
    <row r="110" spans="1:6" ht="29" x14ac:dyDescent="0.35">
      <c r="A110" s="837"/>
      <c r="B110" s="792"/>
      <c r="C110" s="791"/>
      <c r="D110" s="791"/>
      <c r="E110" s="253" t="s">
        <v>313</v>
      </c>
      <c r="F110" s="247" t="s">
        <v>339</v>
      </c>
    </row>
    <row r="111" spans="1:6" ht="29" x14ac:dyDescent="0.35">
      <c r="A111" s="837"/>
      <c r="B111" s="792"/>
      <c r="C111" s="791"/>
      <c r="D111" s="791"/>
      <c r="E111" s="253" t="s">
        <v>313</v>
      </c>
      <c r="F111" s="247" t="s">
        <v>340</v>
      </c>
    </row>
    <row r="112" spans="1:6" ht="29" x14ac:dyDescent="0.35">
      <c r="A112" s="837"/>
      <c r="B112" s="792"/>
      <c r="C112" s="791"/>
      <c r="D112" s="791"/>
      <c r="E112" s="253" t="s">
        <v>313</v>
      </c>
      <c r="F112" s="247" t="s">
        <v>341</v>
      </c>
    </row>
    <row r="113" spans="1:6" ht="43.5" x14ac:dyDescent="0.35">
      <c r="A113" s="837"/>
      <c r="B113" s="792">
        <v>2</v>
      </c>
      <c r="C113" s="791" t="s">
        <v>249</v>
      </c>
      <c r="D113" s="791"/>
      <c r="E113" s="253" t="s">
        <v>313</v>
      </c>
      <c r="F113" s="247" t="s">
        <v>342</v>
      </c>
    </row>
    <row r="114" spans="1:6" ht="29" x14ac:dyDescent="0.35">
      <c r="A114" s="837"/>
      <c r="B114" s="792"/>
      <c r="C114" s="791"/>
      <c r="D114" s="791"/>
      <c r="E114" s="253" t="s">
        <v>313</v>
      </c>
      <c r="F114" s="247" t="s">
        <v>343</v>
      </c>
    </row>
    <row r="115" spans="1:6" ht="29" x14ac:dyDescent="0.35">
      <c r="A115" s="837"/>
      <c r="B115" s="792"/>
      <c r="C115" s="791"/>
      <c r="D115" s="791"/>
      <c r="E115" s="253" t="s">
        <v>313</v>
      </c>
      <c r="F115" s="247" t="s">
        <v>344</v>
      </c>
    </row>
    <row r="116" spans="1:6" ht="29" x14ac:dyDescent="0.35">
      <c r="A116" s="837"/>
      <c r="B116" s="792"/>
      <c r="C116" s="791"/>
      <c r="D116" s="791"/>
      <c r="E116" s="253" t="s">
        <v>313</v>
      </c>
      <c r="F116" s="247" t="s">
        <v>345</v>
      </c>
    </row>
    <row r="117" spans="1:6" x14ac:dyDescent="0.35">
      <c r="E117" s="243"/>
    </row>
    <row r="118" spans="1:6" x14ac:dyDescent="0.35">
      <c r="A118" t="s">
        <v>346</v>
      </c>
      <c r="E118" s="243"/>
    </row>
    <row r="119" spans="1:6" x14ac:dyDescent="0.35">
      <c r="A119" s="243">
        <v>1</v>
      </c>
      <c r="B119" t="s">
        <v>347</v>
      </c>
      <c r="E119" s="243"/>
    </row>
    <row r="120" spans="1:6" x14ac:dyDescent="0.35">
      <c r="A120" s="243">
        <v>2</v>
      </c>
      <c r="B120" t="s">
        <v>491</v>
      </c>
      <c r="E120" s="243"/>
    </row>
    <row r="121" spans="1:6" x14ac:dyDescent="0.35">
      <c r="E121" s="243"/>
    </row>
    <row r="122" spans="1:6" x14ac:dyDescent="0.35">
      <c r="B122" s="262" t="s">
        <v>208</v>
      </c>
      <c r="C122" s="1"/>
      <c r="D122" s="1"/>
      <c r="E122" s="18"/>
      <c r="F122" s="18" t="str">
        <f>HOME!G14</f>
        <v>SAWANG,     JULI 2019</v>
      </c>
    </row>
    <row r="123" spans="1:6" x14ac:dyDescent="0.35">
      <c r="B123" s="1" t="s">
        <v>281</v>
      </c>
      <c r="C123" s="1"/>
      <c r="D123" s="1"/>
      <c r="E123" s="18"/>
      <c r="F123" s="18" t="s">
        <v>282</v>
      </c>
    </row>
    <row r="124" spans="1:6" x14ac:dyDescent="0.35">
      <c r="B124" s="1"/>
      <c r="C124" s="1"/>
      <c r="D124" s="1"/>
      <c r="E124" s="18"/>
      <c r="F124" s="1"/>
    </row>
    <row r="125" spans="1:6" x14ac:dyDescent="0.35">
      <c r="B125" s="1"/>
      <c r="C125" s="1"/>
      <c r="D125" s="1"/>
      <c r="E125" s="18"/>
      <c r="F125" s="1"/>
    </row>
    <row r="126" spans="1:6" x14ac:dyDescent="0.35">
      <c r="B126" s="1"/>
      <c r="C126" s="1"/>
      <c r="D126" s="1"/>
      <c r="E126" s="18"/>
      <c r="F126" s="1"/>
    </row>
    <row r="127" spans="1:6" x14ac:dyDescent="0.35">
      <c r="B127" s="1" t="str">
        <f>HOME!$G$10</f>
        <v>ASNAWI S.Pd</v>
      </c>
      <c r="C127" s="1"/>
      <c r="D127" s="1"/>
      <c r="E127" s="18"/>
      <c r="F127" s="18" t="str">
        <f>HOME!$G$12</f>
        <v>MILLA AMIR, S.Pd., Gr. Kons</v>
      </c>
    </row>
    <row r="128" spans="1:6" x14ac:dyDescent="0.35">
      <c r="B128" s="1" t="str">
        <f>HOME!$G$11</f>
        <v>196704031990031005</v>
      </c>
      <c r="C128" s="1"/>
      <c r="D128" s="1"/>
      <c r="E128" s="18"/>
      <c r="F128" s="599" t="str">
        <f>HOME!$G$13</f>
        <v>198512232015042001</v>
      </c>
    </row>
  </sheetData>
  <mergeCells count="91">
    <mergeCell ref="C107:D107"/>
    <mergeCell ref="A108:A116"/>
    <mergeCell ref="B108:F108"/>
    <mergeCell ref="B109:B112"/>
    <mergeCell ref="C109:D112"/>
    <mergeCell ref="B113:B116"/>
    <mergeCell ref="C113:D116"/>
    <mergeCell ref="A94:A107"/>
    <mergeCell ref="B94:F94"/>
    <mergeCell ref="B95:B103"/>
    <mergeCell ref="C95:F95"/>
    <mergeCell ref="C96:C99"/>
    <mergeCell ref="D96:D99"/>
    <mergeCell ref="C100:C101"/>
    <mergeCell ref="D100:D101"/>
    <mergeCell ref="B104:B106"/>
    <mergeCell ref="C104:F104"/>
    <mergeCell ref="A89:A91"/>
    <mergeCell ref="B89:D91"/>
    <mergeCell ref="B92:D92"/>
    <mergeCell ref="E92:F92"/>
    <mergeCell ref="B93:D93"/>
    <mergeCell ref="E93:F93"/>
    <mergeCell ref="B84:D84"/>
    <mergeCell ref="E84:F84"/>
    <mergeCell ref="A85:A87"/>
    <mergeCell ref="B85:D87"/>
    <mergeCell ref="B88:D88"/>
    <mergeCell ref="E88:F88"/>
    <mergeCell ref="B79:D79"/>
    <mergeCell ref="E79:F79"/>
    <mergeCell ref="B80:D80"/>
    <mergeCell ref="E80:F80"/>
    <mergeCell ref="A81:A83"/>
    <mergeCell ref="B81:D83"/>
    <mergeCell ref="B78:D78"/>
    <mergeCell ref="E78:F78"/>
    <mergeCell ref="A68:F68"/>
    <mergeCell ref="A69:F69"/>
    <mergeCell ref="A70:F70"/>
    <mergeCell ref="A71:F71"/>
    <mergeCell ref="A72:F72"/>
    <mergeCell ref="A73:F73"/>
    <mergeCell ref="A74:F74"/>
    <mergeCell ref="B76:D76"/>
    <mergeCell ref="E76:F76"/>
    <mergeCell ref="B77:D77"/>
    <mergeCell ref="E77:F77"/>
    <mergeCell ref="A40:A48"/>
    <mergeCell ref="B40:F40"/>
    <mergeCell ref="B41:B44"/>
    <mergeCell ref="C41:D44"/>
    <mergeCell ref="B45:B48"/>
    <mergeCell ref="C45:D48"/>
    <mergeCell ref="C39:D39"/>
    <mergeCell ref="A26:A39"/>
    <mergeCell ref="B26:F26"/>
    <mergeCell ref="B27:B35"/>
    <mergeCell ref="C27:F27"/>
    <mergeCell ref="C28:C31"/>
    <mergeCell ref="D28:D31"/>
    <mergeCell ref="C32:C33"/>
    <mergeCell ref="D32:D33"/>
    <mergeCell ref="B36:B38"/>
    <mergeCell ref="C36:F36"/>
    <mergeCell ref="A22:A23"/>
    <mergeCell ref="B22:D23"/>
    <mergeCell ref="B24:D24"/>
    <mergeCell ref="E24:F24"/>
    <mergeCell ref="B25:D25"/>
    <mergeCell ref="E25:F25"/>
    <mergeCell ref="E17:F17"/>
    <mergeCell ref="A18:A20"/>
    <mergeCell ref="B18:D20"/>
    <mergeCell ref="B21:D21"/>
    <mergeCell ref="E21:F21"/>
    <mergeCell ref="B12:D12"/>
    <mergeCell ref="B13:D13"/>
    <mergeCell ref="A14:A16"/>
    <mergeCell ref="B14:D16"/>
    <mergeCell ref="B17:D17"/>
    <mergeCell ref="B11:D11"/>
    <mergeCell ref="A1:F1"/>
    <mergeCell ref="A2:F2"/>
    <mergeCell ref="A3:F3"/>
    <mergeCell ref="A4:F4"/>
    <mergeCell ref="A5:F5"/>
    <mergeCell ref="A6:F6"/>
    <mergeCell ref="A7:F7"/>
    <mergeCell ref="B9:D9"/>
    <mergeCell ref="B10:D10"/>
  </mergeCells>
  <pageMargins left="0.70866141732283472" right="0.31496062992125984" top="0.74803149606299213" bottom="0.74803149606299213" header="0.31496062992125984" footer="0.31496062992125984"/>
  <pageSetup paperSize="256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N55"/>
  <sheetViews>
    <sheetView topLeftCell="G1" zoomScale="80" zoomScaleNormal="80" workbookViewId="0">
      <pane ySplit="5" topLeftCell="A6" activePane="bottomLeft" state="frozen"/>
      <selection activeCell="F1" sqref="F1"/>
      <selection pane="bottomLeft" activeCell="H6" sqref="H6"/>
    </sheetView>
  </sheetViews>
  <sheetFormatPr defaultRowHeight="14.5" x14ac:dyDescent="0.35"/>
  <cols>
    <col min="1" max="1" width="5.453125" customWidth="1"/>
    <col min="2" max="2" width="9" customWidth="1"/>
    <col min="3" max="6" width="24.54296875" style="213" customWidth="1"/>
    <col min="7" max="7" width="9.26953125" customWidth="1"/>
    <col min="8" max="8" width="53.54296875" customWidth="1"/>
    <col min="9" max="9" width="10" customWidth="1"/>
    <col min="10" max="10" width="55.453125" customWidth="1"/>
    <col min="11" max="11" width="37.453125" style="287" customWidth="1"/>
    <col min="12" max="12" width="93.54296875" customWidth="1"/>
    <col min="13" max="13" width="28.54296875" customWidth="1"/>
    <col min="14" max="14" width="24.7265625" customWidth="1"/>
  </cols>
  <sheetData>
    <row r="2" spans="1:14" ht="23.5" x14ac:dyDescent="0.55000000000000004">
      <c r="A2" s="393" t="s">
        <v>780</v>
      </c>
    </row>
    <row r="3" spans="1:14" ht="18.5" x14ac:dyDescent="0.45">
      <c r="A3" s="265"/>
    </row>
    <row r="4" spans="1:14" ht="15.5" x14ac:dyDescent="0.35">
      <c r="A4" s="841" t="s">
        <v>7</v>
      </c>
      <c r="B4" s="841" t="s">
        <v>401</v>
      </c>
      <c r="C4" s="842" t="s">
        <v>402</v>
      </c>
      <c r="D4" s="840" t="s">
        <v>436</v>
      </c>
      <c r="E4" s="840"/>
      <c r="F4" s="840"/>
      <c r="G4" s="842" t="s">
        <v>6</v>
      </c>
      <c r="H4" s="841" t="s">
        <v>437</v>
      </c>
      <c r="I4" s="842" t="s">
        <v>401</v>
      </c>
      <c r="J4" s="841" t="s">
        <v>99</v>
      </c>
      <c r="K4" s="845" t="s">
        <v>403</v>
      </c>
      <c r="L4" s="842" t="s">
        <v>404</v>
      </c>
      <c r="M4" s="842" t="s">
        <v>123</v>
      </c>
      <c r="N4" s="842" t="s">
        <v>125</v>
      </c>
    </row>
    <row r="5" spans="1:14" ht="29.25" customHeight="1" x14ac:dyDescent="0.35">
      <c r="A5" s="841"/>
      <c r="B5" s="841"/>
      <c r="C5" s="843"/>
      <c r="D5" s="383" t="s">
        <v>438</v>
      </c>
      <c r="E5" s="383" t="s">
        <v>439</v>
      </c>
      <c r="F5" s="383" t="s">
        <v>440</v>
      </c>
      <c r="G5" s="842"/>
      <c r="H5" s="844"/>
      <c r="I5" s="843"/>
      <c r="J5" s="844"/>
      <c r="K5" s="846"/>
      <c r="L5" s="843"/>
      <c r="M5" s="843"/>
      <c r="N5" s="843"/>
    </row>
    <row r="6" spans="1:14" ht="43.5" x14ac:dyDescent="0.35">
      <c r="A6" s="354">
        <v>1</v>
      </c>
      <c r="B6" s="354" t="s">
        <v>96</v>
      </c>
      <c r="C6" s="384" t="s">
        <v>405</v>
      </c>
      <c r="D6" s="385" t="s">
        <v>444</v>
      </c>
      <c r="E6" s="385" t="s">
        <v>445</v>
      </c>
      <c r="F6" s="385" t="s">
        <v>446</v>
      </c>
      <c r="G6" s="374">
        <v>1</v>
      </c>
      <c r="H6" s="386" t="s">
        <v>541</v>
      </c>
      <c r="I6" s="454" t="s">
        <v>3</v>
      </c>
      <c r="J6" s="387" t="s">
        <v>542</v>
      </c>
      <c r="K6" s="386" t="s">
        <v>492</v>
      </c>
      <c r="L6" s="386" t="s">
        <v>493</v>
      </c>
      <c r="M6" s="456" t="s">
        <v>124</v>
      </c>
      <c r="N6" s="456" t="s">
        <v>494</v>
      </c>
    </row>
    <row r="7" spans="1:14" ht="58" x14ac:dyDescent="0.35">
      <c r="A7" s="361"/>
      <c r="B7" s="361"/>
      <c r="C7" s="355" t="s">
        <v>406</v>
      </c>
      <c r="D7" s="356" t="s">
        <v>447</v>
      </c>
      <c r="E7" s="356" t="s">
        <v>448</v>
      </c>
      <c r="F7" s="356" t="s">
        <v>449</v>
      </c>
      <c r="G7" s="364">
        <v>2</v>
      </c>
      <c r="H7" s="358" t="s">
        <v>539</v>
      </c>
      <c r="I7" s="357" t="s">
        <v>3</v>
      </c>
      <c r="J7" s="358" t="s">
        <v>540</v>
      </c>
      <c r="K7" s="453" t="s">
        <v>518</v>
      </c>
      <c r="L7" s="452" t="s">
        <v>519</v>
      </c>
      <c r="M7" s="471" t="s">
        <v>124</v>
      </c>
      <c r="N7" s="471" t="s">
        <v>494</v>
      </c>
    </row>
    <row r="8" spans="1:14" ht="29" x14ac:dyDescent="0.35">
      <c r="A8" s="361"/>
      <c r="B8" s="361"/>
      <c r="C8" s="372"/>
      <c r="D8" s="373"/>
      <c r="E8" s="373"/>
      <c r="F8" s="373"/>
      <c r="G8" s="374">
        <v>3</v>
      </c>
      <c r="H8" s="375" t="s">
        <v>741</v>
      </c>
      <c r="I8" s="374" t="s">
        <v>3</v>
      </c>
      <c r="J8" s="375" t="s">
        <v>742</v>
      </c>
      <c r="K8" s="376" t="s">
        <v>546</v>
      </c>
      <c r="L8" s="376" t="s">
        <v>743</v>
      </c>
      <c r="M8" s="472" t="s">
        <v>124</v>
      </c>
      <c r="N8" s="472" t="s">
        <v>110</v>
      </c>
    </row>
    <row r="9" spans="1:14" ht="58" x14ac:dyDescent="0.35">
      <c r="A9" s="361"/>
      <c r="B9" s="361"/>
      <c r="C9" s="355" t="s">
        <v>407</v>
      </c>
      <c r="D9" s="356" t="s">
        <v>450</v>
      </c>
      <c r="E9" s="356" t="s">
        <v>451</v>
      </c>
      <c r="F9" s="356" t="s">
        <v>452</v>
      </c>
      <c r="G9" s="364">
        <v>4</v>
      </c>
      <c r="H9" s="358" t="s">
        <v>543</v>
      </c>
      <c r="I9" s="357" t="s">
        <v>3</v>
      </c>
      <c r="J9" s="358" t="s">
        <v>545</v>
      </c>
      <c r="K9" s="358" t="s">
        <v>544</v>
      </c>
      <c r="L9" s="369" t="s">
        <v>548</v>
      </c>
      <c r="M9" s="457" t="s">
        <v>117</v>
      </c>
      <c r="N9" s="457" t="s">
        <v>233</v>
      </c>
    </row>
    <row r="10" spans="1:14" ht="29" x14ac:dyDescent="0.35">
      <c r="A10" s="361"/>
      <c r="B10" s="361"/>
      <c r="C10" s="372"/>
      <c r="D10" s="373"/>
      <c r="E10" s="373"/>
      <c r="F10" s="373"/>
      <c r="G10" s="374">
        <v>5</v>
      </c>
      <c r="H10" s="375" t="s">
        <v>549</v>
      </c>
      <c r="I10" s="374" t="s">
        <v>3</v>
      </c>
      <c r="J10" s="375" t="s">
        <v>550</v>
      </c>
      <c r="K10" s="388" t="s">
        <v>504</v>
      </c>
      <c r="L10" s="390" t="s">
        <v>505</v>
      </c>
      <c r="M10" s="458" t="s">
        <v>124</v>
      </c>
      <c r="N10" s="458" t="s">
        <v>494</v>
      </c>
    </row>
    <row r="11" spans="1:14" ht="43.5" x14ac:dyDescent="0.35">
      <c r="A11" s="361"/>
      <c r="B11" s="361"/>
      <c r="C11" s="355" t="s">
        <v>408</v>
      </c>
      <c r="D11" s="356" t="s">
        <v>453</v>
      </c>
      <c r="E11" s="356" t="s">
        <v>454</v>
      </c>
      <c r="F11" s="356" t="s">
        <v>455</v>
      </c>
      <c r="G11" s="364">
        <v>6</v>
      </c>
      <c r="H11" s="358" t="s">
        <v>551</v>
      </c>
      <c r="I11" s="357" t="s">
        <v>3</v>
      </c>
      <c r="J11" s="358" t="s">
        <v>552</v>
      </c>
      <c r="K11" s="391" t="s">
        <v>500</v>
      </c>
      <c r="L11" s="397" t="s">
        <v>501</v>
      </c>
      <c r="M11" s="459" t="s">
        <v>124</v>
      </c>
      <c r="N11" s="459" t="s">
        <v>494</v>
      </c>
    </row>
    <row r="12" spans="1:14" ht="29" x14ac:dyDescent="0.35">
      <c r="A12" s="361"/>
      <c r="B12" s="361"/>
      <c r="C12" s="362"/>
      <c r="D12" s="363"/>
      <c r="E12" s="363"/>
      <c r="F12" s="363"/>
      <c r="G12" s="364">
        <v>7</v>
      </c>
      <c r="H12" s="365" t="s">
        <v>555</v>
      </c>
      <c r="I12" s="364" t="s">
        <v>3</v>
      </c>
      <c r="J12" s="365" t="s">
        <v>556</v>
      </c>
      <c r="K12" s="379" t="s">
        <v>502</v>
      </c>
      <c r="L12" s="382" t="s">
        <v>503</v>
      </c>
      <c r="M12" s="460" t="s">
        <v>124</v>
      </c>
      <c r="N12" s="460" t="s">
        <v>494</v>
      </c>
    </row>
    <row r="13" spans="1:14" ht="29" x14ac:dyDescent="0.35">
      <c r="A13" s="361"/>
      <c r="B13" s="361"/>
      <c r="C13" s="362"/>
      <c r="D13" s="363"/>
      <c r="E13" s="363"/>
      <c r="F13" s="363"/>
      <c r="G13" s="364">
        <v>8</v>
      </c>
      <c r="H13" s="365" t="s">
        <v>553</v>
      </c>
      <c r="I13" s="364" t="s">
        <v>3</v>
      </c>
      <c r="J13" s="365" t="s">
        <v>557</v>
      </c>
      <c r="K13" s="379" t="s">
        <v>510</v>
      </c>
      <c r="L13" s="382" t="s">
        <v>511</v>
      </c>
      <c r="M13" s="460" t="s">
        <v>124</v>
      </c>
      <c r="N13" s="460" t="s">
        <v>494</v>
      </c>
    </row>
    <row r="14" spans="1:14" ht="35.25" customHeight="1" x14ac:dyDescent="0.35">
      <c r="A14" s="361"/>
      <c r="B14" s="361"/>
      <c r="C14" s="362"/>
      <c r="D14" s="363"/>
      <c r="E14" s="363"/>
      <c r="F14" s="363"/>
      <c r="G14" s="364">
        <v>9</v>
      </c>
      <c r="H14" s="365" t="s">
        <v>558</v>
      </c>
      <c r="I14" s="364" t="s">
        <v>3</v>
      </c>
      <c r="J14" s="365" t="s">
        <v>559</v>
      </c>
      <c r="K14" s="451" t="s">
        <v>512</v>
      </c>
      <c r="L14" s="380" t="s">
        <v>513</v>
      </c>
      <c r="M14" s="465" t="s">
        <v>124</v>
      </c>
      <c r="N14" s="465" t="s">
        <v>494</v>
      </c>
    </row>
    <row r="15" spans="1:14" ht="33" customHeight="1" x14ac:dyDescent="0.35">
      <c r="A15" s="361"/>
      <c r="B15" s="361"/>
      <c r="C15" s="362"/>
      <c r="D15" s="363"/>
      <c r="E15" s="363"/>
      <c r="F15" s="363"/>
      <c r="G15" s="364">
        <v>10</v>
      </c>
      <c r="H15" s="365" t="s">
        <v>744</v>
      </c>
      <c r="I15" s="364" t="s">
        <v>3</v>
      </c>
      <c r="J15" s="365" t="s">
        <v>560</v>
      </c>
      <c r="K15" s="451" t="s">
        <v>516</v>
      </c>
      <c r="L15" s="380" t="s">
        <v>517</v>
      </c>
      <c r="M15" s="465" t="s">
        <v>124</v>
      </c>
      <c r="N15" s="465" t="s">
        <v>494</v>
      </c>
    </row>
    <row r="16" spans="1:14" ht="29" x14ac:dyDescent="0.35">
      <c r="A16" s="361"/>
      <c r="B16" s="361"/>
      <c r="C16" s="362"/>
      <c r="D16" s="363"/>
      <c r="E16" s="363"/>
      <c r="F16" s="363"/>
      <c r="G16" s="364">
        <v>11</v>
      </c>
      <c r="H16" s="365" t="s">
        <v>745</v>
      </c>
      <c r="I16" s="364" t="s">
        <v>3</v>
      </c>
      <c r="J16" s="365" t="s">
        <v>561</v>
      </c>
      <c r="K16" s="398" t="s">
        <v>520</v>
      </c>
      <c r="L16" s="380" t="s">
        <v>521</v>
      </c>
      <c r="M16" s="465" t="s">
        <v>124</v>
      </c>
      <c r="N16" s="465" t="s">
        <v>494</v>
      </c>
    </row>
    <row r="17" spans="1:14" ht="29" x14ac:dyDescent="0.35">
      <c r="A17" s="361"/>
      <c r="B17" s="361"/>
      <c r="C17" s="362"/>
      <c r="D17" s="363"/>
      <c r="E17" s="363"/>
      <c r="F17" s="363"/>
      <c r="G17" s="364">
        <v>12</v>
      </c>
      <c r="H17" s="365" t="s">
        <v>554</v>
      </c>
      <c r="I17" s="364" t="s">
        <v>3</v>
      </c>
      <c r="J17" s="365" t="s">
        <v>562</v>
      </c>
      <c r="K17" s="398" t="s">
        <v>532</v>
      </c>
      <c r="L17" s="380" t="s">
        <v>533</v>
      </c>
      <c r="M17" s="465" t="s">
        <v>124</v>
      </c>
      <c r="N17" s="465" t="s">
        <v>494</v>
      </c>
    </row>
    <row r="18" spans="1:14" x14ac:dyDescent="0.35">
      <c r="A18" s="361"/>
      <c r="B18" s="361"/>
      <c r="C18" s="362"/>
      <c r="D18" s="363"/>
      <c r="E18" s="363"/>
      <c r="F18" s="363"/>
      <c r="G18" s="364">
        <v>13</v>
      </c>
      <c r="H18" s="365" t="s">
        <v>746</v>
      </c>
      <c r="I18" s="364" t="s">
        <v>3</v>
      </c>
      <c r="J18" s="365" t="s">
        <v>644</v>
      </c>
      <c r="K18" s="291" t="s">
        <v>648</v>
      </c>
      <c r="L18" s="380" t="s">
        <v>740</v>
      </c>
      <c r="M18" s="455" t="s">
        <v>117</v>
      </c>
      <c r="N18" s="455" t="s">
        <v>233</v>
      </c>
    </row>
    <row r="19" spans="1:14" ht="33" customHeight="1" x14ac:dyDescent="0.35">
      <c r="A19" s="361"/>
      <c r="B19" s="361"/>
      <c r="C19" s="362"/>
      <c r="D19" s="363"/>
      <c r="E19" s="363"/>
      <c r="F19" s="363"/>
      <c r="G19" s="364">
        <v>14</v>
      </c>
      <c r="H19" s="365" t="s">
        <v>747</v>
      </c>
      <c r="I19" s="364" t="s">
        <v>3</v>
      </c>
      <c r="J19" s="365" t="s">
        <v>756</v>
      </c>
      <c r="K19" s="291" t="s">
        <v>696</v>
      </c>
      <c r="L19" s="392" t="s">
        <v>645</v>
      </c>
      <c r="M19" s="470" t="s">
        <v>124</v>
      </c>
      <c r="N19" s="470" t="s">
        <v>110</v>
      </c>
    </row>
    <row r="20" spans="1:14" x14ac:dyDescent="0.35">
      <c r="A20" s="361"/>
      <c r="B20" s="361"/>
      <c r="C20" s="362"/>
      <c r="D20" s="363"/>
      <c r="E20" s="363"/>
      <c r="F20" s="363"/>
      <c r="G20" s="364">
        <v>15</v>
      </c>
      <c r="H20" s="365" t="s">
        <v>640</v>
      </c>
      <c r="I20" s="364" t="s">
        <v>3</v>
      </c>
      <c r="J20" s="365" t="s">
        <v>642</v>
      </c>
      <c r="K20" s="291" t="s">
        <v>650</v>
      </c>
      <c r="L20" s="360" t="s">
        <v>647</v>
      </c>
      <c r="M20" s="455" t="s">
        <v>117</v>
      </c>
      <c r="N20" s="455" t="s">
        <v>233</v>
      </c>
    </row>
    <row r="21" spans="1:14" x14ac:dyDescent="0.35">
      <c r="A21" s="361"/>
      <c r="B21" s="361"/>
      <c r="C21" s="362"/>
      <c r="D21" s="363"/>
      <c r="E21" s="363"/>
      <c r="F21" s="363"/>
      <c r="G21" s="364">
        <v>16</v>
      </c>
      <c r="H21" s="365" t="s">
        <v>641</v>
      </c>
      <c r="I21" s="364" t="s">
        <v>3</v>
      </c>
      <c r="J21" s="365" t="s">
        <v>643</v>
      </c>
      <c r="K21" s="291" t="s">
        <v>651</v>
      </c>
      <c r="L21" s="380" t="s">
        <v>646</v>
      </c>
      <c r="M21" s="455" t="s">
        <v>117</v>
      </c>
      <c r="N21" s="455" t="s">
        <v>233</v>
      </c>
    </row>
    <row r="22" spans="1:14" ht="29" x14ac:dyDescent="0.35">
      <c r="A22" s="361"/>
      <c r="B22" s="361"/>
      <c r="C22" s="362"/>
      <c r="D22" s="363"/>
      <c r="E22" s="363"/>
      <c r="F22" s="363"/>
      <c r="G22" s="364">
        <v>17</v>
      </c>
      <c r="H22" s="365" t="s">
        <v>659</v>
      </c>
      <c r="I22" s="364" t="s">
        <v>3</v>
      </c>
      <c r="J22" s="365" t="s">
        <v>652</v>
      </c>
      <c r="K22" s="291" t="s">
        <v>660</v>
      </c>
      <c r="L22" s="380" t="s">
        <v>654</v>
      </c>
      <c r="M22" s="455" t="s">
        <v>117</v>
      </c>
      <c r="N22" s="455" t="s">
        <v>233</v>
      </c>
    </row>
    <row r="23" spans="1:14" ht="33" customHeight="1" x14ac:dyDescent="0.35">
      <c r="A23" s="361"/>
      <c r="B23" s="361"/>
      <c r="C23" s="362"/>
      <c r="D23" s="363"/>
      <c r="E23" s="363"/>
      <c r="F23" s="363"/>
      <c r="G23" s="364">
        <v>18</v>
      </c>
      <c r="H23" s="365" t="s">
        <v>748</v>
      </c>
      <c r="I23" s="364" t="s">
        <v>3</v>
      </c>
      <c r="J23" s="365" t="s">
        <v>653</v>
      </c>
      <c r="K23" s="291" t="s">
        <v>661</v>
      </c>
      <c r="L23" s="380" t="s">
        <v>655</v>
      </c>
      <c r="M23" s="455" t="s">
        <v>117</v>
      </c>
      <c r="N23" s="455" t="s">
        <v>233</v>
      </c>
    </row>
    <row r="24" spans="1:14" x14ac:dyDescent="0.35">
      <c r="A24" s="361"/>
      <c r="B24" s="361"/>
      <c r="C24" s="372"/>
      <c r="D24" s="373"/>
      <c r="E24" s="373"/>
      <c r="F24" s="373"/>
      <c r="G24" s="374">
        <v>19</v>
      </c>
      <c r="H24" s="375" t="s">
        <v>658</v>
      </c>
      <c r="I24" s="374" t="s">
        <v>3</v>
      </c>
      <c r="J24" s="375" t="s">
        <v>656</v>
      </c>
      <c r="K24" s="376" t="s">
        <v>662</v>
      </c>
      <c r="L24" s="381" t="s">
        <v>657</v>
      </c>
      <c r="M24" s="455" t="s">
        <v>117</v>
      </c>
      <c r="N24" s="455" t="s">
        <v>233</v>
      </c>
    </row>
    <row r="25" spans="1:14" ht="73" thickBot="1" x14ac:dyDescent="0.4">
      <c r="A25" s="399"/>
      <c r="B25" s="399"/>
      <c r="C25" s="400" t="s">
        <v>443</v>
      </c>
      <c r="D25" s="401" t="s">
        <v>456</v>
      </c>
      <c r="E25" s="401" t="s">
        <v>457</v>
      </c>
      <c r="F25" s="401" t="s">
        <v>458</v>
      </c>
      <c r="G25" s="402">
        <v>20</v>
      </c>
      <c r="H25" s="403" t="s">
        <v>749</v>
      </c>
      <c r="I25" s="404" t="s">
        <v>3</v>
      </c>
      <c r="J25" s="403" t="s">
        <v>616</v>
      </c>
      <c r="K25" s="405" t="s">
        <v>617</v>
      </c>
      <c r="L25" s="468" t="s">
        <v>618</v>
      </c>
      <c r="M25" s="469" t="s">
        <v>117</v>
      </c>
      <c r="N25" s="469" t="s">
        <v>233</v>
      </c>
    </row>
    <row r="26" spans="1:14" ht="73" thickTop="1" x14ac:dyDescent="0.35">
      <c r="A26" s="367">
        <v>2</v>
      </c>
      <c r="B26" s="361" t="s">
        <v>97</v>
      </c>
      <c r="C26" s="362" t="s">
        <v>409</v>
      </c>
      <c r="D26" s="363" t="s">
        <v>459</v>
      </c>
      <c r="E26" s="363" t="s">
        <v>460</v>
      </c>
      <c r="F26" s="363" t="s">
        <v>461</v>
      </c>
      <c r="G26" s="364">
        <v>21</v>
      </c>
      <c r="H26" s="365" t="s">
        <v>750</v>
      </c>
      <c r="I26" s="364" t="s">
        <v>13</v>
      </c>
      <c r="J26" s="365" t="s">
        <v>563</v>
      </c>
      <c r="K26" s="359" t="s">
        <v>495</v>
      </c>
      <c r="L26" s="291" t="s">
        <v>496</v>
      </c>
      <c r="M26" s="455" t="s">
        <v>124</v>
      </c>
      <c r="N26" s="463" t="s">
        <v>497</v>
      </c>
    </row>
    <row r="27" spans="1:14" ht="36" customHeight="1" x14ac:dyDescent="0.35">
      <c r="A27" s="361"/>
      <c r="B27" s="361"/>
      <c r="C27" s="362"/>
      <c r="D27" s="363"/>
      <c r="E27" s="363"/>
      <c r="F27" s="363"/>
      <c r="G27" s="364">
        <v>22</v>
      </c>
      <c r="H27" s="365" t="s">
        <v>751</v>
      </c>
      <c r="I27" s="364" t="s">
        <v>13</v>
      </c>
      <c r="J27" s="365" t="s">
        <v>564</v>
      </c>
      <c r="K27" s="359" t="s">
        <v>514</v>
      </c>
      <c r="L27" s="291" t="s">
        <v>515</v>
      </c>
      <c r="M27" s="455" t="s">
        <v>124</v>
      </c>
      <c r="N27" s="463" t="s">
        <v>494</v>
      </c>
    </row>
    <row r="28" spans="1:14" ht="29" x14ac:dyDescent="0.35">
      <c r="A28" s="367"/>
      <c r="B28" s="361"/>
      <c r="C28" s="362"/>
      <c r="D28" s="363"/>
      <c r="E28" s="363"/>
      <c r="F28" s="363"/>
      <c r="G28" s="364">
        <v>23</v>
      </c>
      <c r="H28" s="365" t="s">
        <v>565</v>
      </c>
      <c r="I28" s="364" t="s">
        <v>13</v>
      </c>
      <c r="J28" s="365" t="s">
        <v>566</v>
      </c>
      <c r="K28" s="359" t="s">
        <v>522</v>
      </c>
      <c r="L28" s="291" t="s">
        <v>523</v>
      </c>
      <c r="M28" s="455" t="s">
        <v>124</v>
      </c>
      <c r="N28" s="463" t="s">
        <v>494</v>
      </c>
    </row>
    <row r="29" spans="1:14" ht="29" x14ac:dyDescent="0.35">
      <c r="A29" s="367"/>
      <c r="B29" s="361"/>
      <c r="C29" s="372"/>
      <c r="D29" s="373"/>
      <c r="E29" s="373"/>
      <c r="F29" s="373"/>
      <c r="G29" s="374">
        <v>24</v>
      </c>
      <c r="H29" s="375" t="s">
        <v>567</v>
      </c>
      <c r="I29" s="474" t="s">
        <v>13</v>
      </c>
      <c r="J29" s="375" t="s">
        <v>568</v>
      </c>
      <c r="K29" s="475" t="s">
        <v>530</v>
      </c>
      <c r="L29" s="376" t="s">
        <v>531</v>
      </c>
      <c r="M29" s="462" t="s">
        <v>124</v>
      </c>
      <c r="N29" s="476" t="s">
        <v>494</v>
      </c>
    </row>
    <row r="30" spans="1:14" ht="72.5" x14ac:dyDescent="0.35">
      <c r="A30" s="367"/>
      <c r="B30" s="361"/>
      <c r="C30" s="362" t="s">
        <v>410</v>
      </c>
      <c r="D30" s="363" t="s">
        <v>462</v>
      </c>
      <c r="E30" s="363" t="s">
        <v>463</v>
      </c>
      <c r="F30" s="363" t="s">
        <v>464</v>
      </c>
      <c r="G30" s="364">
        <v>25</v>
      </c>
      <c r="H30" s="365" t="s">
        <v>569</v>
      </c>
      <c r="I30" s="370" t="s">
        <v>13</v>
      </c>
      <c r="J30" s="365" t="s">
        <v>570</v>
      </c>
      <c r="K30" s="359" t="s">
        <v>524</v>
      </c>
      <c r="L30" s="291" t="s">
        <v>525</v>
      </c>
      <c r="M30" s="455" t="s">
        <v>124</v>
      </c>
      <c r="N30" s="463" t="s">
        <v>494</v>
      </c>
    </row>
    <row r="31" spans="1:14" ht="29" x14ac:dyDescent="0.35">
      <c r="A31" s="367"/>
      <c r="B31" s="361"/>
      <c r="C31" s="362"/>
      <c r="D31" s="363"/>
      <c r="E31" s="363"/>
      <c r="F31" s="363"/>
      <c r="G31" s="364">
        <v>26</v>
      </c>
      <c r="H31" s="365" t="s">
        <v>752</v>
      </c>
      <c r="I31" s="370" t="s">
        <v>13</v>
      </c>
      <c r="J31" s="365" t="s">
        <v>571</v>
      </c>
      <c r="K31" s="359" t="s">
        <v>526</v>
      </c>
      <c r="L31" s="291" t="s">
        <v>527</v>
      </c>
      <c r="M31" s="455" t="s">
        <v>124</v>
      </c>
      <c r="N31" s="463" t="s">
        <v>494</v>
      </c>
    </row>
    <row r="32" spans="1:14" ht="36" customHeight="1" x14ac:dyDescent="0.35">
      <c r="A32" s="367"/>
      <c r="B32" s="361"/>
      <c r="C32" s="362"/>
      <c r="D32" s="363"/>
      <c r="E32" s="363"/>
      <c r="F32" s="363"/>
      <c r="G32" s="364">
        <v>27</v>
      </c>
      <c r="H32" s="365" t="s">
        <v>572</v>
      </c>
      <c r="I32" s="364" t="s">
        <v>13</v>
      </c>
      <c r="J32" s="365" t="s">
        <v>573</v>
      </c>
      <c r="K32" s="398" t="s">
        <v>528</v>
      </c>
      <c r="L32" s="291" t="s">
        <v>529</v>
      </c>
      <c r="M32" s="455" t="s">
        <v>124</v>
      </c>
      <c r="N32" s="455" t="s">
        <v>494</v>
      </c>
    </row>
    <row r="33" spans="1:14" x14ac:dyDescent="0.35">
      <c r="A33" s="367"/>
      <c r="B33" s="361"/>
      <c r="C33" s="362"/>
      <c r="D33" s="363"/>
      <c r="E33" s="363"/>
      <c r="F33" s="363"/>
      <c r="G33" s="364">
        <v>28</v>
      </c>
      <c r="H33" s="365" t="s">
        <v>574</v>
      </c>
      <c r="I33" s="364" t="s">
        <v>13</v>
      </c>
      <c r="J33" s="365" t="s">
        <v>575</v>
      </c>
      <c r="K33" s="398" t="s">
        <v>536</v>
      </c>
      <c r="L33" s="291" t="s">
        <v>537</v>
      </c>
      <c r="M33" s="455" t="s">
        <v>124</v>
      </c>
      <c r="N33" s="455" t="s">
        <v>494</v>
      </c>
    </row>
    <row r="34" spans="1:14" ht="30.75" customHeight="1" x14ac:dyDescent="0.35">
      <c r="A34" s="367"/>
      <c r="B34" s="361"/>
      <c r="C34" s="362"/>
      <c r="D34" s="363"/>
      <c r="E34" s="363"/>
      <c r="F34" s="363"/>
      <c r="G34" s="364">
        <v>29</v>
      </c>
      <c r="H34" s="365" t="s">
        <v>633</v>
      </c>
      <c r="I34" s="364" t="s">
        <v>13</v>
      </c>
      <c r="J34" s="365" t="s">
        <v>635</v>
      </c>
      <c r="K34" s="291" t="s">
        <v>766</v>
      </c>
      <c r="L34" s="366" t="s">
        <v>637</v>
      </c>
      <c r="M34" s="455" t="s">
        <v>117</v>
      </c>
      <c r="N34" s="455" t="s">
        <v>233</v>
      </c>
    </row>
    <row r="35" spans="1:14" x14ac:dyDescent="0.35">
      <c r="A35" s="367"/>
      <c r="B35" s="361"/>
      <c r="C35" s="153"/>
      <c r="D35" s="363"/>
      <c r="E35" s="363"/>
      <c r="F35" s="363"/>
      <c r="G35" s="364">
        <v>30</v>
      </c>
      <c r="H35" s="153" t="s">
        <v>634</v>
      </c>
      <c r="I35" s="364" t="s">
        <v>13</v>
      </c>
      <c r="J35" s="365" t="s">
        <v>636</v>
      </c>
      <c r="K35" s="291" t="s">
        <v>639</v>
      </c>
      <c r="L35" s="291" t="s">
        <v>702</v>
      </c>
      <c r="M35" s="470" t="s">
        <v>124</v>
      </c>
      <c r="N35" s="470" t="s">
        <v>110</v>
      </c>
    </row>
    <row r="36" spans="1:14" ht="73" thickBot="1" x14ac:dyDescent="0.4">
      <c r="A36" s="399"/>
      <c r="B36" s="399"/>
      <c r="C36" s="477" t="s">
        <v>411</v>
      </c>
      <c r="D36" s="478" t="s">
        <v>465</v>
      </c>
      <c r="E36" s="478" t="s">
        <v>466</v>
      </c>
      <c r="F36" s="478" t="s">
        <v>467</v>
      </c>
      <c r="G36" s="402">
        <v>31</v>
      </c>
      <c r="H36" s="479" t="s">
        <v>753</v>
      </c>
      <c r="I36" s="402" t="s">
        <v>13</v>
      </c>
      <c r="J36" s="479" t="s">
        <v>757</v>
      </c>
      <c r="K36" s="468" t="s">
        <v>767</v>
      </c>
      <c r="L36" s="480" t="s">
        <v>768</v>
      </c>
      <c r="M36" s="469" t="s">
        <v>117</v>
      </c>
      <c r="N36" s="469" t="s">
        <v>233</v>
      </c>
    </row>
    <row r="37" spans="1:14" ht="58.5" thickTop="1" x14ac:dyDescent="0.35">
      <c r="A37" s="361">
        <v>3</v>
      </c>
      <c r="B37" s="361" t="s">
        <v>100</v>
      </c>
      <c r="C37" s="362" t="s">
        <v>412</v>
      </c>
      <c r="D37" s="363" t="s">
        <v>468</v>
      </c>
      <c r="E37" s="363" t="s">
        <v>469</v>
      </c>
      <c r="F37" s="363" t="s">
        <v>470</v>
      </c>
      <c r="G37" s="364">
        <v>32</v>
      </c>
      <c r="H37" s="365" t="s">
        <v>608</v>
      </c>
      <c r="I37" s="364" t="s">
        <v>538</v>
      </c>
      <c r="J37" s="365" t="s">
        <v>609</v>
      </c>
      <c r="K37" s="451" t="s">
        <v>498</v>
      </c>
      <c r="L37" s="291" t="s">
        <v>499</v>
      </c>
      <c r="M37" s="455" t="s">
        <v>124</v>
      </c>
      <c r="N37" s="455" t="s">
        <v>494</v>
      </c>
    </row>
    <row r="38" spans="1:14" ht="29" x14ac:dyDescent="0.35">
      <c r="A38" s="361"/>
      <c r="B38" s="361"/>
      <c r="C38" s="362"/>
      <c r="D38" s="363"/>
      <c r="E38" s="363"/>
      <c r="F38" s="363"/>
      <c r="G38" s="364">
        <v>33</v>
      </c>
      <c r="H38" s="365" t="s">
        <v>576</v>
      </c>
      <c r="I38" s="364" t="s">
        <v>11</v>
      </c>
      <c r="J38" s="365" t="s">
        <v>577</v>
      </c>
      <c r="K38" s="451" t="s">
        <v>506</v>
      </c>
      <c r="L38" s="291" t="s">
        <v>507</v>
      </c>
      <c r="M38" s="455" t="s">
        <v>124</v>
      </c>
      <c r="N38" s="461" t="s">
        <v>494</v>
      </c>
    </row>
    <row r="39" spans="1:14" ht="30" customHeight="1" x14ac:dyDescent="0.35">
      <c r="A39" s="361"/>
      <c r="B39" s="361"/>
      <c r="C39" s="371"/>
      <c r="D39" s="363"/>
      <c r="E39" s="363"/>
      <c r="F39" s="363"/>
      <c r="G39" s="364">
        <v>34</v>
      </c>
      <c r="H39" s="365" t="s">
        <v>578</v>
      </c>
      <c r="I39" s="364" t="s">
        <v>11</v>
      </c>
      <c r="J39" s="365" t="s">
        <v>579</v>
      </c>
      <c r="K39" s="451" t="s">
        <v>508</v>
      </c>
      <c r="L39" s="291" t="s">
        <v>509</v>
      </c>
      <c r="M39" s="455" t="s">
        <v>124</v>
      </c>
      <c r="N39" s="455" t="s">
        <v>494</v>
      </c>
    </row>
    <row r="40" spans="1:14" ht="29" x14ac:dyDescent="0.35">
      <c r="A40" s="361"/>
      <c r="B40" s="361"/>
      <c r="C40" s="395"/>
      <c r="D40" s="363"/>
      <c r="E40" s="363"/>
      <c r="F40" s="363"/>
      <c r="G40" s="364">
        <v>35</v>
      </c>
      <c r="H40" s="365" t="s">
        <v>583</v>
      </c>
      <c r="I40" s="364" t="s">
        <v>11</v>
      </c>
      <c r="J40" s="365" t="s">
        <v>758</v>
      </c>
      <c r="K40" s="291" t="s">
        <v>769</v>
      </c>
      <c r="L40" s="291" t="s">
        <v>602</v>
      </c>
      <c r="M40" s="455" t="s">
        <v>117</v>
      </c>
      <c r="N40" s="455" t="s">
        <v>233</v>
      </c>
    </row>
    <row r="41" spans="1:14" ht="29" x14ac:dyDescent="0.35">
      <c r="A41" s="361"/>
      <c r="B41" s="361"/>
      <c r="C41" s="362"/>
      <c r="D41" s="363"/>
      <c r="E41" s="363"/>
      <c r="F41" s="363"/>
      <c r="G41" s="364">
        <v>36</v>
      </c>
      <c r="H41" s="365" t="s">
        <v>584</v>
      </c>
      <c r="I41" s="364" t="s">
        <v>11</v>
      </c>
      <c r="J41" s="365" t="s">
        <v>589</v>
      </c>
      <c r="K41" s="291" t="s">
        <v>595</v>
      </c>
      <c r="L41" s="291" t="s">
        <v>603</v>
      </c>
      <c r="M41" s="455" t="s">
        <v>117</v>
      </c>
      <c r="N41" s="455" t="s">
        <v>233</v>
      </c>
    </row>
    <row r="42" spans="1:14" x14ac:dyDescent="0.35">
      <c r="A42" s="361"/>
      <c r="B42" s="361"/>
      <c r="C42" s="362"/>
      <c r="D42" s="363"/>
      <c r="E42" s="363"/>
      <c r="F42" s="363"/>
      <c r="G42" s="364">
        <v>37</v>
      </c>
      <c r="H42" s="365" t="s">
        <v>585</v>
      </c>
      <c r="I42" s="364" t="s">
        <v>11</v>
      </c>
      <c r="J42" s="365" t="s">
        <v>47</v>
      </c>
      <c r="K42" s="291" t="s">
        <v>596</v>
      </c>
      <c r="L42" s="291" t="s">
        <v>604</v>
      </c>
      <c r="M42" s="455" t="s">
        <v>117</v>
      </c>
      <c r="N42" s="455" t="s">
        <v>233</v>
      </c>
    </row>
    <row r="43" spans="1:14" x14ac:dyDescent="0.35">
      <c r="A43" s="361"/>
      <c r="B43" s="361"/>
      <c r="C43" s="362"/>
      <c r="D43" s="363"/>
      <c r="E43" s="363"/>
      <c r="F43" s="363"/>
      <c r="G43" s="364">
        <v>38</v>
      </c>
      <c r="H43" s="365" t="s">
        <v>586</v>
      </c>
      <c r="I43" s="364" t="s">
        <v>11</v>
      </c>
      <c r="J43" s="365" t="s">
        <v>759</v>
      </c>
      <c r="K43" s="291" t="s">
        <v>760</v>
      </c>
      <c r="L43" s="291" t="s">
        <v>761</v>
      </c>
      <c r="M43" s="455" t="s">
        <v>117</v>
      </c>
      <c r="N43" s="455" t="s">
        <v>233</v>
      </c>
    </row>
    <row r="44" spans="1:14" x14ac:dyDescent="0.35">
      <c r="A44" s="361"/>
      <c r="B44" s="361"/>
      <c r="C44" s="362"/>
      <c r="D44" s="363"/>
      <c r="E44" s="363"/>
      <c r="F44" s="363"/>
      <c r="G44" s="364">
        <v>39</v>
      </c>
      <c r="H44" s="365" t="s">
        <v>754</v>
      </c>
      <c r="I44" s="364" t="s">
        <v>11</v>
      </c>
      <c r="J44" s="365" t="s">
        <v>590</v>
      </c>
      <c r="K44" s="291" t="s">
        <v>601</v>
      </c>
      <c r="L44" s="291" t="s">
        <v>762</v>
      </c>
      <c r="M44" s="455" t="s">
        <v>117</v>
      </c>
      <c r="N44" s="455" t="s">
        <v>233</v>
      </c>
    </row>
    <row r="45" spans="1:14" ht="29" x14ac:dyDescent="0.35">
      <c r="A45" s="361"/>
      <c r="B45" s="361"/>
      <c r="C45" s="362"/>
      <c r="D45" s="363"/>
      <c r="E45" s="363"/>
      <c r="F45" s="363"/>
      <c r="G45" s="364">
        <v>40</v>
      </c>
      <c r="H45" s="365" t="s">
        <v>587</v>
      </c>
      <c r="I45" s="364" t="s">
        <v>11</v>
      </c>
      <c r="J45" s="365" t="s">
        <v>591</v>
      </c>
      <c r="K45" s="398" t="s">
        <v>770</v>
      </c>
      <c r="L45" s="291" t="s">
        <v>771</v>
      </c>
      <c r="M45" s="465" t="s">
        <v>124</v>
      </c>
      <c r="N45" s="465" t="s">
        <v>607</v>
      </c>
    </row>
    <row r="46" spans="1:14" x14ac:dyDescent="0.35">
      <c r="A46" s="361"/>
      <c r="B46" s="361"/>
      <c r="C46" s="362"/>
      <c r="D46" s="363"/>
      <c r="E46" s="363"/>
      <c r="F46" s="363"/>
      <c r="G46" s="364">
        <v>41</v>
      </c>
      <c r="H46" s="365" t="s">
        <v>588</v>
      </c>
      <c r="I46" s="364" t="s">
        <v>11</v>
      </c>
      <c r="J46" s="365" t="s">
        <v>592</v>
      </c>
      <c r="K46" s="291" t="s">
        <v>599</v>
      </c>
      <c r="L46" s="291" t="s">
        <v>605</v>
      </c>
      <c r="M46" s="455" t="s">
        <v>117</v>
      </c>
      <c r="N46" s="455" t="s">
        <v>233</v>
      </c>
    </row>
    <row r="47" spans="1:14" s="289" customFormat="1" x14ac:dyDescent="0.35">
      <c r="A47" s="361"/>
      <c r="B47" s="361"/>
      <c r="C47" s="362"/>
      <c r="D47" s="363"/>
      <c r="E47" s="363"/>
      <c r="F47" s="363"/>
      <c r="G47" s="364">
        <v>42</v>
      </c>
      <c r="H47" s="365" t="s">
        <v>755</v>
      </c>
      <c r="I47" s="370" t="s">
        <v>11</v>
      </c>
      <c r="J47" s="365" t="s">
        <v>593</v>
      </c>
      <c r="K47" s="291" t="s">
        <v>600</v>
      </c>
      <c r="L47" s="291" t="s">
        <v>606</v>
      </c>
      <c r="M47" s="470" t="s">
        <v>124</v>
      </c>
      <c r="N47" s="470" t="s">
        <v>110</v>
      </c>
    </row>
    <row r="48" spans="1:14" ht="29" x14ac:dyDescent="0.35">
      <c r="A48" s="361"/>
      <c r="B48" s="361"/>
      <c r="C48" s="362"/>
      <c r="D48" s="363"/>
      <c r="E48" s="363"/>
      <c r="F48" s="363"/>
      <c r="G48" s="364">
        <v>43</v>
      </c>
      <c r="H48" s="213" t="s">
        <v>610</v>
      </c>
      <c r="I48" s="364" t="s">
        <v>11</v>
      </c>
      <c r="J48" s="466" t="s">
        <v>612</v>
      </c>
      <c r="K48" s="473" t="s">
        <v>772</v>
      </c>
      <c r="L48" s="291" t="s">
        <v>763</v>
      </c>
      <c r="M48" s="455" t="s">
        <v>117</v>
      </c>
      <c r="N48" s="455" t="s">
        <v>233</v>
      </c>
    </row>
    <row r="49" spans="1:14" ht="29.5" thickBot="1" x14ac:dyDescent="0.4">
      <c r="A49" s="399"/>
      <c r="B49" s="399"/>
      <c r="C49" s="400"/>
      <c r="D49" s="401"/>
      <c r="E49" s="401"/>
      <c r="F49" s="401"/>
      <c r="G49" s="404">
        <v>44</v>
      </c>
      <c r="H49" s="403" t="s">
        <v>611</v>
      </c>
      <c r="I49" s="404" t="s">
        <v>11</v>
      </c>
      <c r="J49" s="403" t="s">
        <v>613</v>
      </c>
      <c r="K49" s="407" t="s">
        <v>615</v>
      </c>
      <c r="L49" s="406" t="s">
        <v>764</v>
      </c>
      <c r="M49" s="464" t="s">
        <v>117</v>
      </c>
      <c r="N49" s="464" t="s">
        <v>233</v>
      </c>
    </row>
    <row r="50" spans="1:14" ht="87.5" thickTop="1" x14ac:dyDescent="0.35">
      <c r="A50" s="361">
        <v>4</v>
      </c>
      <c r="B50" s="361" t="s">
        <v>101</v>
      </c>
      <c r="C50" s="362" t="s">
        <v>413</v>
      </c>
      <c r="D50" s="363" t="s">
        <v>471</v>
      </c>
      <c r="E50" s="363" t="s">
        <v>472</v>
      </c>
      <c r="F50" s="363" t="s">
        <v>473</v>
      </c>
      <c r="G50" s="364">
        <v>45</v>
      </c>
      <c r="H50" s="365" t="s">
        <v>619</v>
      </c>
      <c r="I50" s="364" t="s">
        <v>12</v>
      </c>
      <c r="J50" s="365" t="s">
        <v>620</v>
      </c>
      <c r="K50" s="291" t="s">
        <v>773</v>
      </c>
      <c r="L50" s="291" t="s">
        <v>622</v>
      </c>
      <c r="M50" s="366" t="s">
        <v>431</v>
      </c>
      <c r="N50" s="366" t="s">
        <v>233</v>
      </c>
    </row>
    <row r="51" spans="1:14" ht="29" x14ac:dyDescent="0.35">
      <c r="A51" s="361"/>
      <c r="B51" s="361"/>
      <c r="C51" s="481"/>
      <c r="D51" s="373"/>
      <c r="E51" s="373"/>
      <c r="F51" s="373"/>
      <c r="G51" s="374">
        <v>46</v>
      </c>
      <c r="H51" s="375" t="s">
        <v>623</v>
      </c>
      <c r="I51" s="374" t="s">
        <v>12</v>
      </c>
      <c r="J51" s="375" t="s">
        <v>624</v>
      </c>
      <c r="K51" s="376" t="s">
        <v>625</v>
      </c>
      <c r="L51" s="377" t="s">
        <v>626</v>
      </c>
      <c r="M51" s="377" t="s">
        <v>431</v>
      </c>
      <c r="N51" s="377" t="s">
        <v>233</v>
      </c>
    </row>
    <row r="52" spans="1:14" ht="87" x14ac:dyDescent="0.35">
      <c r="A52" s="28"/>
      <c r="B52" s="408"/>
      <c r="C52" s="362" t="s">
        <v>414</v>
      </c>
      <c r="D52" s="363" t="s">
        <v>474</v>
      </c>
      <c r="E52" s="363" t="s">
        <v>475</v>
      </c>
      <c r="F52" s="363" t="s">
        <v>476</v>
      </c>
      <c r="G52" s="364">
        <v>47</v>
      </c>
      <c r="H52" s="365" t="s">
        <v>627</v>
      </c>
      <c r="I52" s="364" t="s">
        <v>12</v>
      </c>
      <c r="J52" s="365" t="s">
        <v>663</v>
      </c>
      <c r="K52" s="291" t="s">
        <v>630</v>
      </c>
      <c r="L52" s="291" t="s">
        <v>765</v>
      </c>
      <c r="M52" s="366" t="s">
        <v>431</v>
      </c>
      <c r="N52" s="366" t="s">
        <v>233</v>
      </c>
    </row>
    <row r="53" spans="1:14" ht="29" x14ac:dyDescent="0.35">
      <c r="A53" s="361"/>
      <c r="B53" s="361"/>
      <c r="C53" s="362"/>
      <c r="D53" s="363"/>
      <c r="E53" s="363"/>
      <c r="F53" s="363"/>
      <c r="G53" s="364">
        <v>48</v>
      </c>
      <c r="H53" s="153" t="s">
        <v>677</v>
      </c>
      <c r="I53" s="364" t="s">
        <v>12</v>
      </c>
      <c r="J53" s="365" t="s">
        <v>675</v>
      </c>
      <c r="K53" s="291" t="s">
        <v>674</v>
      </c>
      <c r="L53" s="291" t="s">
        <v>676</v>
      </c>
      <c r="M53" s="366" t="s">
        <v>431</v>
      </c>
      <c r="N53" s="366" t="s">
        <v>233</v>
      </c>
    </row>
    <row r="54" spans="1:14" ht="29" x14ac:dyDescent="0.35">
      <c r="A54" s="361"/>
      <c r="B54" s="361"/>
      <c r="C54" s="362"/>
      <c r="D54" s="363"/>
      <c r="E54" s="363"/>
      <c r="F54" s="363"/>
      <c r="G54" s="364">
        <v>49</v>
      </c>
      <c r="H54" s="467" t="s">
        <v>628</v>
      </c>
      <c r="I54" s="364" t="s">
        <v>12</v>
      </c>
      <c r="J54" s="365" t="s">
        <v>629</v>
      </c>
      <c r="K54" s="291" t="s">
        <v>631</v>
      </c>
      <c r="L54" s="291" t="s">
        <v>632</v>
      </c>
      <c r="M54" s="366" t="s">
        <v>431</v>
      </c>
      <c r="N54" s="366" t="s">
        <v>233</v>
      </c>
    </row>
    <row r="55" spans="1:14" ht="29" x14ac:dyDescent="0.35">
      <c r="A55" s="368"/>
      <c r="B55" s="368"/>
      <c r="C55" s="372"/>
      <c r="D55" s="373"/>
      <c r="E55" s="373"/>
      <c r="F55" s="373"/>
      <c r="G55" s="374">
        <v>50</v>
      </c>
      <c r="H55" s="375" t="s">
        <v>580</v>
      </c>
      <c r="I55" s="374" t="s">
        <v>12</v>
      </c>
      <c r="J55" s="375" t="s">
        <v>581</v>
      </c>
      <c r="K55" s="388" t="s">
        <v>534</v>
      </c>
      <c r="L55" s="376" t="s">
        <v>535</v>
      </c>
      <c r="M55" s="377" t="s">
        <v>431</v>
      </c>
      <c r="N55" s="389" t="s">
        <v>494</v>
      </c>
    </row>
  </sheetData>
  <mergeCells count="12">
    <mergeCell ref="M4:M5"/>
    <mergeCell ref="N4:N5"/>
    <mergeCell ref="H4:H5"/>
    <mergeCell ref="I4:I5"/>
    <mergeCell ref="J4:J5"/>
    <mergeCell ref="K4:K5"/>
    <mergeCell ref="L4:L5"/>
    <mergeCell ref="D4:F4"/>
    <mergeCell ref="A4:A5"/>
    <mergeCell ref="B4:B5"/>
    <mergeCell ref="C4:C5"/>
    <mergeCell ref="G4:G5"/>
  </mergeCells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3:AZ46"/>
  <sheetViews>
    <sheetView workbookViewId="0">
      <selection activeCell="B46" sqref="B46"/>
    </sheetView>
  </sheetViews>
  <sheetFormatPr defaultRowHeight="14.5" x14ac:dyDescent="0.35"/>
  <cols>
    <col min="1" max="1" width="16.1796875" customWidth="1"/>
    <col min="2" max="2" width="9.1796875" customWidth="1"/>
  </cols>
  <sheetData>
    <row r="3" spans="1:51" x14ac:dyDescent="0.35">
      <c r="A3" s="8" t="s">
        <v>221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8">
        <v>13</v>
      </c>
      <c r="O3" s="8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8">
        <v>20</v>
      </c>
      <c r="V3" s="8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8">
        <v>27</v>
      </c>
      <c r="AC3" s="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8">
        <v>34</v>
      </c>
      <c r="AJ3" s="8">
        <v>35</v>
      </c>
      <c r="AK3" s="8">
        <v>36</v>
      </c>
      <c r="AL3" s="8">
        <v>37</v>
      </c>
      <c r="AM3" s="8">
        <v>38</v>
      </c>
      <c r="AN3" s="8">
        <v>39</v>
      </c>
      <c r="AO3" s="8">
        <v>40</v>
      </c>
      <c r="AP3" s="8">
        <v>41</v>
      </c>
      <c r="AQ3" s="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8">
        <v>48</v>
      </c>
      <c r="AX3" s="8">
        <v>49</v>
      </c>
      <c r="AY3" s="8">
        <v>50</v>
      </c>
    </row>
    <row r="4" spans="1:51" x14ac:dyDescent="0.35">
      <c r="A4" s="5" t="str">
        <f>ENTRI!C10</f>
        <v>A1</v>
      </c>
      <c r="B4" s="6" t="str">
        <f>IF(ENTRI!G10=1,Analisis1!$A4&amp;", ","")</f>
        <v/>
      </c>
      <c r="C4" s="6" t="str">
        <f>IF(ENTRI!H10=1,Analisis1!$A4&amp;", ","")</f>
        <v/>
      </c>
      <c r="D4" s="6" t="str">
        <f>IF(ENTRI!I10=1,Analisis1!$A4&amp;", ","")</f>
        <v/>
      </c>
      <c r="E4" s="6" t="str">
        <f>IF(ENTRI!J10=1,Analisis1!$A4&amp;", ","")</f>
        <v/>
      </c>
      <c r="F4" s="6" t="str">
        <f>IF(ENTRI!K10=1,Analisis1!$A4&amp;", ","")</f>
        <v/>
      </c>
      <c r="G4" s="6" t="str">
        <f>IF(ENTRI!L10=1,Analisis1!$A4&amp;", ","")</f>
        <v/>
      </c>
      <c r="H4" s="6" t="str">
        <f>IF(ENTRI!M10=1,Analisis1!$A4&amp;", ","")</f>
        <v/>
      </c>
      <c r="I4" s="6" t="str">
        <f>IF(ENTRI!N10=1,Analisis1!$A4&amp;", ","")</f>
        <v/>
      </c>
      <c r="J4" s="6" t="str">
        <f>IF(ENTRI!O10=1,Analisis1!$A4&amp;", ","")</f>
        <v/>
      </c>
      <c r="K4" s="6" t="str">
        <f>IF(ENTRI!P10=1,Analisis1!$A4&amp;", ","")</f>
        <v/>
      </c>
      <c r="L4" s="6" t="str">
        <f>IF(ENTRI!Q10=1,Analisis1!$A4&amp;", ","")</f>
        <v/>
      </c>
      <c r="M4" s="6" t="str">
        <f>IF(ENTRI!R10=1,Analisis1!$A4&amp;", ","")</f>
        <v/>
      </c>
      <c r="N4" s="6" t="str">
        <f>IF(ENTRI!S10=1,Analisis1!$A4&amp;", ","")</f>
        <v/>
      </c>
      <c r="O4" s="6" t="str">
        <f>IF(ENTRI!T10=1,Analisis1!$A4&amp;", ","")</f>
        <v/>
      </c>
      <c r="P4" s="6" t="str">
        <f>IF(ENTRI!U10=1,Analisis1!$A4&amp;", ","")</f>
        <v/>
      </c>
      <c r="Q4" s="6" t="str">
        <f>IF(ENTRI!V10=1,Analisis1!$A4&amp;", ","")</f>
        <v/>
      </c>
      <c r="R4" s="6" t="str">
        <f>IF(ENTRI!W10=1,Analisis1!$A4&amp;", ","")</f>
        <v/>
      </c>
      <c r="S4" s="6" t="str">
        <f>IF(ENTRI!X10=1,Analisis1!$A4&amp;", ","")</f>
        <v/>
      </c>
      <c r="T4" s="6" t="str">
        <f>IF(ENTRI!Y10=1,Analisis1!$A4&amp;", ","")</f>
        <v/>
      </c>
      <c r="U4" s="6" t="str">
        <f>IF(ENTRI!Z10=1,Analisis1!$A4&amp;", ","")</f>
        <v/>
      </c>
      <c r="V4" s="6" t="str">
        <f>IF(ENTRI!AA10=1,Analisis1!$A4&amp;", ","")</f>
        <v/>
      </c>
      <c r="W4" s="6" t="str">
        <f>IF(ENTRI!AB10=1,Analisis1!$A4&amp;", ","")</f>
        <v/>
      </c>
      <c r="X4" s="6" t="str">
        <f>IF(ENTRI!AC10=1,Analisis1!$A4&amp;", ","")</f>
        <v/>
      </c>
      <c r="Y4" s="6" t="str">
        <f>IF(ENTRI!AD10=1,Analisis1!$A4&amp;", ","")</f>
        <v/>
      </c>
      <c r="Z4" s="6" t="str">
        <f>IF(ENTRI!AE10=1,Analisis1!$A4&amp;", ","")</f>
        <v/>
      </c>
      <c r="AA4" s="6" t="str">
        <f>IF(ENTRI!AF10=1,Analisis1!$A4&amp;", ","")</f>
        <v/>
      </c>
      <c r="AB4" s="6" t="str">
        <f>IF(ENTRI!AG10=1,Analisis1!$A4&amp;", ","")</f>
        <v/>
      </c>
      <c r="AC4" s="6" t="str">
        <f>IF(ENTRI!AH10=1,Analisis1!$A4&amp;", ","")</f>
        <v/>
      </c>
      <c r="AD4" s="6" t="str">
        <f>IF(ENTRI!AI10=1,Analisis1!$A4&amp;", ","")</f>
        <v/>
      </c>
      <c r="AE4" s="6" t="str">
        <f>IF(ENTRI!AJ10=1,Analisis1!$A4&amp;", ","")</f>
        <v/>
      </c>
      <c r="AF4" s="6" t="str">
        <f>IF(ENTRI!AK10=1,Analisis1!$A4&amp;", ","")</f>
        <v/>
      </c>
      <c r="AG4" s="6" t="str">
        <f>IF(ENTRI!AL10=1,Analisis1!$A4&amp;", ","")</f>
        <v/>
      </c>
      <c r="AH4" s="6" t="str">
        <f>IF(ENTRI!AM10=1,Analisis1!$A4&amp;", ","")</f>
        <v/>
      </c>
      <c r="AI4" s="6" t="str">
        <f>IF(ENTRI!AN10=1,Analisis1!$A4&amp;", ","")</f>
        <v/>
      </c>
      <c r="AJ4" s="6" t="str">
        <f>IF(ENTRI!AO10=1,Analisis1!$A4&amp;", ","")</f>
        <v/>
      </c>
      <c r="AK4" s="6" t="str">
        <f>IF(ENTRI!AP10=1,Analisis1!$A4&amp;", ","")</f>
        <v/>
      </c>
      <c r="AL4" s="6" t="str">
        <f>IF(ENTRI!AQ10=1,Analisis1!$A4&amp;", ","")</f>
        <v/>
      </c>
      <c r="AM4" s="6" t="str">
        <f>IF(ENTRI!AR10=1,Analisis1!$A4&amp;", ","")</f>
        <v/>
      </c>
      <c r="AN4" s="6" t="str">
        <f>IF(ENTRI!AS10=1,Analisis1!$A4&amp;", ","")</f>
        <v/>
      </c>
      <c r="AO4" s="6" t="str">
        <f>IF(ENTRI!AT10=1,Analisis1!$A4&amp;", ","")</f>
        <v/>
      </c>
      <c r="AP4" s="6" t="str">
        <f>IF(ENTRI!AU10=1,Analisis1!$A4&amp;", ","")</f>
        <v/>
      </c>
      <c r="AQ4" s="6" t="str">
        <f>IF(ENTRI!AV10=1,Analisis1!$A4&amp;", ","")</f>
        <v/>
      </c>
      <c r="AR4" s="6" t="str">
        <f>IF(ENTRI!AW10=1,Analisis1!$A4&amp;", ","")</f>
        <v/>
      </c>
      <c r="AS4" s="6" t="str">
        <f>IF(ENTRI!AX10=1,Analisis1!$A4&amp;", ","")</f>
        <v/>
      </c>
      <c r="AT4" s="6" t="str">
        <f>IF(ENTRI!AY10=1,Analisis1!$A4&amp;", ","")</f>
        <v/>
      </c>
      <c r="AU4" s="6" t="str">
        <f>IF(ENTRI!AZ10=1,Analisis1!$A4&amp;", ","")</f>
        <v/>
      </c>
      <c r="AV4" s="6" t="str">
        <f>IF(ENTRI!BA10=1,Analisis1!$A4&amp;", ","")</f>
        <v/>
      </c>
      <c r="AW4" s="6" t="str">
        <f>IF(ENTRI!BB10=1,Analisis1!$A4&amp;", ","")</f>
        <v/>
      </c>
      <c r="AX4" s="6" t="str">
        <f>IF(ENTRI!BC10=1,Analisis1!$A4&amp;", ","")</f>
        <v/>
      </c>
      <c r="AY4" s="6" t="str">
        <f>IF(ENTRI!BD10=1,Analisis1!$A4&amp;", ","")</f>
        <v/>
      </c>
    </row>
    <row r="5" spans="1:51" x14ac:dyDescent="0.35">
      <c r="A5" s="5" t="str">
        <f>ENTRI!C11</f>
        <v>A2</v>
      </c>
      <c r="B5" s="6" t="str">
        <f>IF(ENTRI!G11=1,Analisis1!$A5&amp;", ","")</f>
        <v/>
      </c>
      <c r="C5" s="6" t="str">
        <f>IF(ENTRI!H11=1,Analisis1!$A5&amp;", ","")</f>
        <v/>
      </c>
      <c r="D5" s="6" t="str">
        <f>IF(ENTRI!I11=1,Analisis1!$A5&amp;", ","")</f>
        <v/>
      </c>
      <c r="E5" s="6" t="str">
        <f>IF(ENTRI!J11=1,Analisis1!$A5&amp;", ","")</f>
        <v/>
      </c>
      <c r="F5" s="6" t="str">
        <f>IF(ENTRI!K11=1,Analisis1!$A5&amp;", ","")</f>
        <v/>
      </c>
      <c r="G5" s="6" t="str">
        <f>IF(ENTRI!L11=1,Analisis1!$A5&amp;", ","")</f>
        <v/>
      </c>
      <c r="H5" s="6" t="str">
        <f>IF(ENTRI!M11=1,Analisis1!$A5&amp;", ","")</f>
        <v/>
      </c>
      <c r="I5" s="6" t="str">
        <f>IF(ENTRI!N11=1,Analisis1!$A5&amp;", ","")</f>
        <v/>
      </c>
      <c r="J5" s="6" t="str">
        <f>IF(ENTRI!O11=1,Analisis1!$A5&amp;", ","")</f>
        <v/>
      </c>
      <c r="K5" s="6" t="str">
        <f>IF(ENTRI!P11=1,Analisis1!$A5&amp;", ","")</f>
        <v/>
      </c>
      <c r="L5" s="6" t="str">
        <f>IF(ENTRI!Q11=1,Analisis1!$A5&amp;", ","")</f>
        <v/>
      </c>
      <c r="M5" s="6" t="str">
        <f>IF(ENTRI!R11=1,Analisis1!$A5&amp;", ","")</f>
        <v/>
      </c>
      <c r="N5" s="6" t="str">
        <f>IF(ENTRI!S11=1,Analisis1!$A5&amp;", ","")</f>
        <v/>
      </c>
      <c r="O5" s="6" t="str">
        <f>IF(ENTRI!T11=1,Analisis1!$A5&amp;", ","")</f>
        <v/>
      </c>
      <c r="P5" s="6" t="str">
        <f>IF(ENTRI!U11=1,Analisis1!$A5&amp;", ","")</f>
        <v/>
      </c>
      <c r="Q5" s="6" t="str">
        <f>IF(ENTRI!V11=1,Analisis1!$A5&amp;", ","")</f>
        <v/>
      </c>
      <c r="R5" s="6" t="str">
        <f>IF(ENTRI!W11=1,Analisis1!$A5&amp;", ","")</f>
        <v/>
      </c>
      <c r="S5" s="6" t="str">
        <f>IF(ENTRI!X11=1,Analisis1!$A5&amp;", ","")</f>
        <v/>
      </c>
      <c r="T5" s="6" t="str">
        <f>IF(ENTRI!Y11=1,Analisis1!$A5&amp;", ","")</f>
        <v/>
      </c>
      <c r="U5" s="6" t="str">
        <f>IF(ENTRI!Z11=1,Analisis1!$A5&amp;", ","")</f>
        <v/>
      </c>
      <c r="V5" s="6" t="str">
        <f>IF(ENTRI!AA11=1,Analisis1!$A5&amp;", ","")</f>
        <v/>
      </c>
      <c r="W5" s="6" t="str">
        <f>IF(ENTRI!AB11=1,Analisis1!$A5&amp;", ","")</f>
        <v/>
      </c>
      <c r="X5" s="6" t="str">
        <f>IF(ENTRI!AC11=1,Analisis1!$A5&amp;", ","")</f>
        <v/>
      </c>
      <c r="Y5" s="6" t="str">
        <f>IF(ENTRI!AD11=1,Analisis1!$A5&amp;", ","")</f>
        <v/>
      </c>
      <c r="Z5" s="6" t="str">
        <f>IF(ENTRI!AE11=1,Analisis1!$A5&amp;", ","")</f>
        <v/>
      </c>
      <c r="AA5" s="6" t="str">
        <f>IF(ENTRI!AF11=1,Analisis1!$A5&amp;", ","")</f>
        <v/>
      </c>
      <c r="AB5" s="6" t="str">
        <f>IF(ENTRI!AG11=1,Analisis1!$A5&amp;", ","")</f>
        <v/>
      </c>
      <c r="AC5" s="6" t="str">
        <f>IF(ENTRI!AH11=1,Analisis1!$A5&amp;", ","")</f>
        <v/>
      </c>
      <c r="AD5" s="6" t="str">
        <f>IF(ENTRI!AI11=1,Analisis1!$A5&amp;", ","")</f>
        <v/>
      </c>
      <c r="AE5" s="6" t="str">
        <f>IF(ENTRI!AJ11=1,Analisis1!$A5&amp;", ","")</f>
        <v/>
      </c>
      <c r="AF5" s="6" t="str">
        <f>IF(ENTRI!AK11=1,Analisis1!$A5&amp;", ","")</f>
        <v/>
      </c>
      <c r="AG5" s="6" t="str">
        <f>IF(ENTRI!AL11=1,Analisis1!$A5&amp;", ","")</f>
        <v/>
      </c>
      <c r="AH5" s="6" t="str">
        <f>IF(ENTRI!AM11=1,Analisis1!$A5&amp;", ","")</f>
        <v/>
      </c>
      <c r="AI5" s="6" t="str">
        <f>IF(ENTRI!AN11=1,Analisis1!$A5&amp;", ","")</f>
        <v/>
      </c>
      <c r="AJ5" s="6" t="str">
        <f>IF(ENTRI!AO11=1,Analisis1!$A5&amp;", ","")</f>
        <v/>
      </c>
      <c r="AK5" s="6" t="str">
        <f>IF(ENTRI!AP11=1,Analisis1!$A5&amp;", ","")</f>
        <v/>
      </c>
      <c r="AL5" s="6" t="str">
        <f>IF(ENTRI!AQ11=1,Analisis1!$A5&amp;", ","")</f>
        <v/>
      </c>
      <c r="AM5" s="6" t="str">
        <f>IF(ENTRI!AR11=1,Analisis1!$A5&amp;", ","")</f>
        <v/>
      </c>
      <c r="AN5" s="6" t="str">
        <f>IF(ENTRI!AS11=1,Analisis1!$A5&amp;", ","")</f>
        <v/>
      </c>
      <c r="AO5" s="6" t="str">
        <f>IF(ENTRI!AT11=1,Analisis1!$A5&amp;", ","")</f>
        <v/>
      </c>
      <c r="AP5" s="6" t="str">
        <f>IF(ENTRI!AU11=1,Analisis1!$A5&amp;", ","")</f>
        <v/>
      </c>
      <c r="AQ5" s="6" t="str">
        <f>IF(ENTRI!AV11=1,Analisis1!$A5&amp;", ","")</f>
        <v/>
      </c>
      <c r="AR5" s="6" t="str">
        <f>IF(ENTRI!AW11=1,Analisis1!$A5&amp;", ","")</f>
        <v/>
      </c>
      <c r="AS5" s="6" t="str">
        <f>IF(ENTRI!AX11=1,Analisis1!$A5&amp;", ","")</f>
        <v/>
      </c>
      <c r="AT5" s="6" t="str">
        <f>IF(ENTRI!AY11=1,Analisis1!$A5&amp;", ","")</f>
        <v/>
      </c>
      <c r="AU5" s="6" t="str">
        <f>IF(ENTRI!AZ11=1,Analisis1!$A5&amp;", ","")</f>
        <v/>
      </c>
      <c r="AV5" s="6" t="str">
        <f>IF(ENTRI!BA11=1,Analisis1!$A5&amp;", ","")</f>
        <v/>
      </c>
      <c r="AW5" s="6" t="str">
        <f>IF(ENTRI!BB11=1,Analisis1!$A5&amp;", ","")</f>
        <v/>
      </c>
      <c r="AX5" s="6" t="str">
        <f>IF(ENTRI!BC11=1,Analisis1!$A5&amp;", ","")</f>
        <v/>
      </c>
      <c r="AY5" s="6" t="str">
        <f>IF(ENTRI!BD11=1,Analisis1!$A5&amp;", ","")</f>
        <v/>
      </c>
    </row>
    <row r="6" spans="1:51" x14ac:dyDescent="0.35">
      <c r="A6" s="5" t="str">
        <f>ENTRI!C12</f>
        <v>A3</v>
      </c>
      <c r="B6" s="6" t="str">
        <f>IF(ENTRI!G12=1,Analisis1!$A6&amp;", ","")</f>
        <v/>
      </c>
      <c r="C6" s="6" t="str">
        <f>IF(ENTRI!H12=1,Analisis1!$A6&amp;", ","")</f>
        <v/>
      </c>
      <c r="D6" s="6" t="str">
        <f>IF(ENTRI!I12=1,Analisis1!$A6&amp;", ","")</f>
        <v/>
      </c>
      <c r="E6" s="6" t="str">
        <f>IF(ENTRI!J12=1,Analisis1!$A6&amp;", ","")</f>
        <v/>
      </c>
      <c r="F6" s="6" t="str">
        <f>IF(ENTRI!K12=1,Analisis1!$A6&amp;", ","")</f>
        <v/>
      </c>
      <c r="G6" s="6" t="str">
        <f>IF(ENTRI!L12=1,Analisis1!$A6&amp;", ","")</f>
        <v/>
      </c>
      <c r="H6" s="6" t="str">
        <f>IF(ENTRI!M12=1,Analisis1!$A6&amp;", ","")</f>
        <v/>
      </c>
      <c r="I6" s="6" t="str">
        <f>IF(ENTRI!N12=1,Analisis1!$A6&amp;", ","")</f>
        <v/>
      </c>
      <c r="J6" s="6" t="str">
        <f>IF(ENTRI!O12=1,Analisis1!$A6&amp;", ","")</f>
        <v/>
      </c>
      <c r="K6" s="6" t="str">
        <f>IF(ENTRI!P12=1,Analisis1!$A6&amp;", ","")</f>
        <v/>
      </c>
      <c r="L6" s="6" t="str">
        <f>IF(ENTRI!Q12=1,Analisis1!$A6&amp;", ","")</f>
        <v/>
      </c>
      <c r="M6" s="6" t="str">
        <f>IF(ENTRI!R12=1,Analisis1!$A6&amp;", ","")</f>
        <v/>
      </c>
      <c r="N6" s="6" t="str">
        <f>IF(ENTRI!S12=1,Analisis1!$A6&amp;", ","")</f>
        <v/>
      </c>
      <c r="O6" s="6" t="str">
        <f>IF(ENTRI!T12=1,Analisis1!$A6&amp;", ","")</f>
        <v/>
      </c>
      <c r="P6" s="6" t="str">
        <f>IF(ENTRI!U12=1,Analisis1!$A6&amp;", ","")</f>
        <v/>
      </c>
      <c r="Q6" s="6" t="str">
        <f>IF(ENTRI!V12=1,Analisis1!$A6&amp;", ","")</f>
        <v/>
      </c>
      <c r="R6" s="6" t="str">
        <f>IF(ENTRI!W12=1,Analisis1!$A6&amp;", ","")</f>
        <v/>
      </c>
      <c r="S6" s="6" t="str">
        <f>IF(ENTRI!X12=1,Analisis1!$A6&amp;", ","")</f>
        <v/>
      </c>
      <c r="T6" s="6" t="str">
        <f>IF(ENTRI!Y12=1,Analisis1!$A6&amp;", ","")</f>
        <v/>
      </c>
      <c r="U6" s="6" t="str">
        <f>IF(ENTRI!Z12=1,Analisis1!$A6&amp;", ","")</f>
        <v/>
      </c>
      <c r="V6" s="6" t="str">
        <f>IF(ENTRI!AA12=1,Analisis1!$A6&amp;", ","")</f>
        <v/>
      </c>
      <c r="W6" s="6" t="str">
        <f>IF(ENTRI!AB12=1,Analisis1!$A6&amp;", ","")</f>
        <v/>
      </c>
      <c r="X6" s="6" t="str">
        <f>IF(ENTRI!AC12=1,Analisis1!$A6&amp;", ","")</f>
        <v/>
      </c>
      <c r="Y6" s="6" t="str">
        <f>IF(ENTRI!AD12=1,Analisis1!$A6&amp;", ","")</f>
        <v/>
      </c>
      <c r="Z6" s="6" t="str">
        <f>IF(ENTRI!AE12=1,Analisis1!$A6&amp;", ","")</f>
        <v/>
      </c>
      <c r="AA6" s="6" t="str">
        <f>IF(ENTRI!AF12=1,Analisis1!$A6&amp;", ","")</f>
        <v/>
      </c>
      <c r="AB6" s="6" t="str">
        <f>IF(ENTRI!AG12=1,Analisis1!$A6&amp;", ","")</f>
        <v/>
      </c>
      <c r="AC6" s="6" t="str">
        <f>IF(ENTRI!AH12=1,Analisis1!$A6&amp;", ","")</f>
        <v/>
      </c>
      <c r="AD6" s="6" t="str">
        <f>IF(ENTRI!AI12=1,Analisis1!$A6&amp;", ","")</f>
        <v/>
      </c>
      <c r="AE6" s="6" t="str">
        <f>IF(ENTRI!AJ12=1,Analisis1!$A6&amp;", ","")</f>
        <v/>
      </c>
      <c r="AF6" s="6" t="str">
        <f>IF(ENTRI!AK12=1,Analisis1!$A6&amp;", ","")</f>
        <v/>
      </c>
      <c r="AG6" s="6" t="str">
        <f>IF(ENTRI!AL12=1,Analisis1!$A6&amp;", ","")</f>
        <v/>
      </c>
      <c r="AH6" s="6" t="str">
        <f>IF(ENTRI!AM12=1,Analisis1!$A6&amp;", ","")</f>
        <v/>
      </c>
      <c r="AI6" s="6" t="str">
        <f>IF(ENTRI!AN12=1,Analisis1!$A6&amp;", ","")</f>
        <v/>
      </c>
      <c r="AJ6" s="6" t="str">
        <f>IF(ENTRI!AO12=1,Analisis1!$A6&amp;", ","")</f>
        <v/>
      </c>
      <c r="AK6" s="6" t="str">
        <f>IF(ENTRI!AP12=1,Analisis1!$A6&amp;", ","")</f>
        <v/>
      </c>
      <c r="AL6" s="6" t="str">
        <f>IF(ENTRI!AQ12=1,Analisis1!$A6&amp;", ","")</f>
        <v/>
      </c>
      <c r="AM6" s="6" t="str">
        <f>IF(ENTRI!AR12=1,Analisis1!$A6&amp;", ","")</f>
        <v/>
      </c>
      <c r="AN6" s="6" t="str">
        <f>IF(ENTRI!AS12=1,Analisis1!$A6&amp;", ","")</f>
        <v/>
      </c>
      <c r="AO6" s="6" t="str">
        <f>IF(ENTRI!AT12=1,Analisis1!$A6&amp;", ","")</f>
        <v/>
      </c>
      <c r="AP6" s="6" t="str">
        <f>IF(ENTRI!AU12=1,Analisis1!$A6&amp;", ","")</f>
        <v/>
      </c>
      <c r="AQ6" s="6" t="str">
        <f>IF(ENTRI!AV12=1,Analisis1!$A6&amp;", ","")</f>
        <v/>
      </c>
      <c r="AR6" s="6" t="str">
        <f>IF(ENTRI!AW12=1,Analisis1!$A6&amp;", ","")</f>
        <v/>
      </c>
      <c r="AS6" s="6" t="str">
        <f>IF(ENTRI!AX12=1,Analisis1!$A6&amp;", ","")</f>
        <v/>
      </c>
      <c r="AT6" s="6" t="str">
        <f>IF(ENTRI!AY12=1,Analisis1!$A6&amp;", ","")</f>
        <v/>
      </c>
      <c r="AU6" s="6" t="str">
        <f>IF(ENTRI!AZ12=1,Analisis1!$A6&amp;", ","")</f>
        <v/>
      </c>
      <c r="AV6" s="6" t="str">
        <f>IF(ENTRI!BA12=1,Analisis1!$A6&amp;", ","")</f>
        <v/>
      </c>
      <c r="AW6" s="6" t="str">
        <f>IF(ENTRI!BB12=1,Analisis1!$A6&amp;", ","")</f>
        <v/>
      </c>
      <c r="AX6" s="6" t="str">
        <f>IF(ENTRI!BC12=1,Analisis1!$A6&amp;", ","")</f>
        <v/>
      </c>
      <c r="AY6" s="6" t="str">
        <f>IF(ENTRI!BD12=1,Analisis1!$A6&amp;", ","")</f>
        <v/>
      </c>
    </row>
    <row r="7" spans="1:51" x14ac:dyDescent="0.35">
      <c r="A7" s="5" t="str">
        <f>ENTRI!C13</f>
        <v>A4</v>
      </c>
      <c r="B7" s="6" t="str">
        <f>IF(ENTRI!G13=1,Analisis1!$A7&amp;", ","")</f>
        <v/>
      </c>
      <c r="C7" s="6" t="str">
        <f>IF(ENTRI!H13=1,Analisis1!$A7&amp;", ","")</f>
        <v/>
      </c>
      <c r="D7" s="6" t="str">
        <f>IF(ENTRI!I13=1,Analisis1!$A7&amp;", ","")</f>
        <v/>
      </c>
      <c r="E7" s="6" t="str">
        <f>IF(ENTRI!J13=1,Analisis1!$A7&amp;", ","")</f>
        <v/>
      </c>
      <c r="F7" s="6" t="str">
        <f>IF(ENTRI!K13=1,Analisis1!$A7&amp;", ","")</f>
        <v/>
      </c>
      <c r="G7" s="6" t="str">
        <f>IF(ENTRI!L13=1,Analisis1!$A7&amp;", ","")</f>
        <v/>
      </c>
      <c r="H7" s="6" t="str">
        <f>IF(ENTRI!M13=1,Analisis1!$A7&amp;", ","")</f>
        <v/>
      </c>
      <c r="I7" s="6" t="str">
        <f>IF(ENTRI!N13=1,Analisis1!$A7&amp;", ","")</f>
        <v/>
      </c>
      <c r="J7" s="6" t="str">
        <f>IF(ENTRI!O13=1,Analisis1!$A7&amp;", ","")</f>
        <v/>
      </c>
      <c r="K7" s="6" t="str">
        <f>IF(ENTRI!P13=1,Analisis1!$A7&amp;", ","")</f>
        <v/>
      </c>
      <c r="L7" s="6" t="str">
        <f>IF(ENTRI!Q13=1,Analisis1!$A7&amp;", ","")</f>
        <v/>
      </c>
      <c r="M7" s="6" t="str">
        <f>IF(ENTRI!R13=1,Analisis1!$A7&amp;", ","")</f>
        <v/>
      </c>
      <c r="N7" s="6" t="str">
        <f>IF(ENTRI!S13=1,Analisis1!$A7&amp;", ","")</f>
        <v/>
      </c>
      <c r="O7" s="6" t="str">
        <f>IF(ENTRI!T13=1,Analisis1!$A7&amp;", ","")</f>
        <v/>
      </c>
      <c r="P7" s="6" t="str">
        <f>IF(ENTRI!U13=1,Analisis1!$A7&amp;", ","")</f>
        <v/>
      </c>
      <c r="Q7" s="6" t="str">
        <f>IF(ENTRI!V13=1,Analisis1!$A7&amp;", ","")</f>
        <v/>
      </c>
      <c r="R7" s="6" t="str">
        <f>IF(ENTRI!W13=1,Analisis1!$A7&amp;", ","")</f>
        <v/>
      </c>
      <c r="S7" s="6" t="str">
        <f>IF(ENTRI!X13=1,Analisis1!$A7&amp;", ","")</f>
        <v/>
      </c>
      <c r="T7" s="6" t="str">
        <f>IF(ENTRI!Y13=1,Analisis1!$A7&amp;", ","")</f>
        <v/>
      </c>
      <c r="U7" s="6" t="str">
        <f>IF(ENTRI!Z13=1,Analisis1!$A7&amp;", ","")</f>
        <v/>
      </c>
      <c r="V7" s="6" t="str">
        <f>IF(ENTRI!AA13=1,Analisis1!$A7&amp;", ","")</f>
        <v/>
      </c>
      <c r="W7" s="6" t="str">
        <f>IF(ENTRI!AB13=1,Analisis1!$A7&amp;", ","")</f>
        <v/>
      </c>
      <c r="X7" s="6" t="str">
        <f>IF(ENTRI!AC13=1,Analisis1!$A7&amp;", ","")</f>
        <v/>
      </c>
      <c r="Y7" s="6" t="str">
        <f>IF(ENTRI!AD13=1,Analisis1!$A7&amp;", ","")</f>
        <v/>
      </c>
      <c r="Z7" s="6" t="str">
        <f>IF(ENTRI!AE13=1,Analisis1!$A7&amp;", ","")</f>
        <v/>
      </c>
      <c r="AA7" s="6" t="str">
        <f>IF(ENTRI!AF13=1,Analisis1!$A7&amp;", ","")</f>
        <v/>
      </c>
      <c r="AB7" s="6" t="str">
        <f>IF(ENTRI!AG13=1,Analisis1!$A7&amp;", ","")</f>
        <v/>
      </c>
      <c r="AC7" s="6" t="str">
        <f>IF(ENTRI!AH13=1,Analisis1!$A7&amp;", ","")</f>
        <v/>
      </c>
      <c r="AD7" s="6" t="str">
        <f>IF(ENTRI!AI13=1,Analisis1!$A7&amp;", ","")</f>
        <v/>
      </c>
      <c r="AE7" s="6" t="str">
        <f>IF(ENTRI!AJ13=1,Analisis1!$A7&amp;", ","")</f>
        <v/>
      </c>
      <c r="AF7" s="6" t="str">
        <f>IF(ENTRI!AK13=1,Analisis1!$A7&amp;", ","")</f>
        <v/>
      </c>
      <c r="AG7" s="6" t="str">
        <f>IF(ENTRI!AL13=1,Analisis1!$A7&amp;", ","")</f>
        <v/>
      </c>
      <c r="AH7" s="6" t="str">
        <f>IF(ENTRI!AM13=1,Analisis1!$A7&amp;", ","")</f>
        <v/>
      </c>
      <c r="AI7" s="6" t="str">
        <f>IF(ENTRI!AN13=1,Analisis1!$A7&amp;", ","")</f>
        <v/>
      </c>
      <c r="AJ7" s="6" t="str">
        <f>IF(ENTRI!AO13=1,Analisis1!$A7&amp;", ","")</f>
        <v/>
      </c>
      <c r="AK7" s="6" t="str">
        <f>IF(ENTRI!AP13=1,Analisis1!$A7&amp;", ","")</f>
        <v/>
      </c>
      <c r="AL7" s="6" t="str">
        <f>IF(ENTRI!AQ13=1,Analisis1!$A7&amp;", ","")</f>
        <v/>
      </c>
      <c r="AM7" s="6" t="str">
        <f>IF(ENTRI!AR13=1,Analisis1!$A7&amp;", ","")</f>
        <v/>
      </c>
      <c r="AN7" s="6" t="str">
        <f>IF(ENTRI!AS13=1,Analisis1!$A7&amp;", ","")</f>
        <v/>
      </c>
      <c r="AO7" s="6" t="str">
        <f>IF(ENTRI!AT13=1,Analisis1!$A7&amp;", ","")</f>
        <v/>
      </c>
      <c r="AP7" s="6" t="str">
        <f>IF(ENTRI!AU13=1,Analisis1!$A7&amp;", ","")</f>
        <v/>
      </c>
      <c r="AQ7" s="6" t="str">
        <f>IF(ENTRI!AV13=1,Analisis1!$A7&amp;", ","")</f>
        <v/>
      </c>
      <c r="AR7" s="6" t="str">
        <f>IF(ENTRI!AW13=1,Analisis1!$A7&amp;", ","")</f>
        <v/>
      </c>
      <c r="AS7" s="6" t="str">
        <f>IF(ENTRI!AX13=1,Analisis1!$A7&amp;", ","")</f>
        <v/>
      </c>
      <c r="AT7" s="6" t="str">
        <f>IF(ENTRI!AY13=1,Analisis1!$A7&amp;", ","")</f>
        <v/>
      </c>
      <c r="AU7" s="6" t="str">
        <f>IF(ENTRI!AZ13=1,Analisis1!$A7&amp;", ","")</f>
        <v/>
      </c>
      <c r="AV7" s="6" t="str">
        <f>IF(ENTRI!BA13=1,Analisis1!$A7&amp;", ","")</f>
        <v/>
      </c>
      <c r="AW7" s="6" t="str">
        <f>IF(ENTRI!BB13=1,Analisis1!$A7&amp;", ","")</f>
        <v/>
      </c>
      <c r="AX7" s="6" t="str">
        <f>IF(ENTRI!BC13=1,Analisis1!$A7&amp;", ","")</f>
        <v/>
      </c>
      <c r="AY7" s="6" t="str">
        <f>IF(ENTRI!BD13=1,Analisis1!$A7&amp;", ","")</f>
        <v/>
      </c>
    </row>
    <row r="8" spans="1:51" x14ac:dyDescent="0.35">
      <c r="A8" s="5" t="str">
        <f>ENTRI!C14</f>
        <v>A5</v>
      </c>
      <c r="B8" s="6" t="str">
        <f>IF(ENTRI!G14=1,Analisis1!$A8&amp;", ","")</f>
        <v/>
      </c>
      <c r="C8" s="6" t="str">
        <f>IF(ENTRI!H14=1,Analisis1!$A8&amp;", ","")</f>
        <v/>
      </c>
      <c r="D8" s="6" t="str">
        <f>IF(ENTRI!I14=1,Analisis1!$A8&amp;", ","")</f>
        <v/>
      </c>
      <c r="E8" s="6" t="str">
        <f>IF(ENTRI!J14=1,Analisis1!$A8&amp;", ","")</f>
        <v/>
      </c>
      <c r="F8" s="6" t="str">
        <f>IF(ENTRI!K14=1,Analisis1!$A8&amp;", ","")</f>
        <v/>
      </c>
      <c r="G8" s="6" t="str">
        <f>IF(ENTRI!L14=1,Analisis1!$A8&amp;", ","")</f>
        <v/>
      </c>
      <c r="H8" s="6" t="str">
        <f>IF(ENTRI!M14=1,Analisis1!$A8&amp;", ","")</f>
        <v/>
      </c>
      <c r="I8" s="6" t="str">
        <f>IF(ENTRI!N14=1,Analisis1!$A8&amp;", ","")</f>
        <v/>
      </c>
      <c r="J8" s="6" t="str">
        <f>IF(ENTRI!O14=1,Analisis1!$A8&amp;", ","")</f>
        <v/>
      </c>
      <c r="K8" s="6" t="str">
        <f>IF(ENTRI!P14=1,Analisis1!$A8&amp;", ","")</f>
        <v/>
      </c>
      <c r="L8" s="6" t="str">
        <f>IF(ENTRI!Q14=1,Analisis1!$A8&amp;", ","")</f>
        <v/>
      </c>
      <c r="M8" s="6" t="str">
        <f>IF(ENTRI!R14=1,Analisis1!$A8&amp;", ","")</f>
        <v/>
      </c>
      <c r="N8" s="6" t="str">
        <f>IF(ENTRI!S14=1,Analisis1!$A8&amp;", ","")</f>
        <v/>
      </c>
      <c r="O8" s="6" t="str">
        <f>IF(ENTRI!T14=1,Analisis1!$A8&amp;", ","")</f>
        <v/>
      </c>
      <c r="P8" s="6" t="str">
        <f>IF(ENTRI!U14=1,Analisis1!$A8&amp;", ","")</f>
        <v/>
      </c>
      <c r="Q8" s="6" t="str">
        <f>IF(ENTRI!V14=1,Analisis1!$A8&amp;", ","")</f>
        <v/>
      </c>
      <c r="R8" s="6" t="str">
        <f>IF(ENTRI!W14=1,Analisis1!$A8&amp;", ","")</f>
        <v/>
      </c>
      <c r="S8" s="6" t="str">
        <f>IF(ENTRI!X14=1,Analisis1!$A8&amp;", ","")</f>
        <v/>
      </c>
      <c r="T8" s="6" t="str">
        <f>IF(ENTRI!Y14=1,Analisis1!$A8&amp;", ","")</f>
        <v/>
      </c>
      <c r="U8" s="6" t="str">
        <f>IF(ENTRI!Z14=1,Analisis1!$A8&amp;", ","")</f>
        <v/>
      </c>
      <c r="V8" s="6" t="str">
        <f>IF(ENTRI!AA14=1,Analisis1!$A8&amp;", ","")</f>
        <v/>
      </c>
      <c r="W8" s="6" t="str">
        <f>IF(ENTRI!AB14=1,Analisis1!$A8&amp;", ","")</f>
        <v/>
      </c>
      <c r="X8" s="6" t="str">
        <f>IF(ENTRI!AC14=1,Analisis1!$A8&amp;", ","")</f>
        <v/>
      </c>
      <c r="Y8" s="6" t="str">
        <f>IF(ENTRI!AD14=1,Analisis1!$A8&amp;", ","")</f>
        <v/>
      </c>
      <c r="Z8" s="6" t="str">
        <f>IF(ENTRI!AE14=1,Analisis1!$A8&amp;", ","")</f>
        <v/>
      </c>
      <c r="AA8" s="6" t="str">
        <f>IF(ENTRI!AF14=1,Analisis1!$A8&amp;", ","")</f>
        <v/>
      </c>
      <c r="AB8" s="6" t="str">
        <f>IF(ENTRI!AG14=1,Analisis1!$A8&amp;", ","")</f>
        <v/>
      </c>
      <c r="AC8" s="6" t="str">
        <f>IF(ENTRI!AH14=1,Analisis1!$A8&amp;", ","")</f>
        <v/>
      </c>
      <c r="AD8" s="6" t="str">
        <f>IF(ENTRI!AI14=1,Analisis1!$A8&amp;", ","")</f>
        <v/>
      </c>
      <c r="AE8" s="6" t="str">
        <f>IF(ENTRI!AJ14=1,Analisis1!$A8&amp;", ","")</f>
        <v/>
      </c>
      <c r="AF8" s="6" t="str">
        <f>IF(ENTRI!AK14=1,Analisis1!$A8&amp;", ","")</f>
        <v/>
      </c>
      <c r="AG8" s="6" t="str">
        <f>IF(ENTRI!AL14=1,Analisis1!$A8&amp;", ","")</f>
        <v/>
      </c>
      <c r="AH8" s="6" t="str">
        <f>IF(ENTRI!AM14=1,Analisis1!$A8&amp;", ","")</f>
        <v/>
      </c>
      <c r="AI8" s="6" t="str">
        <f>IF(ENTRI!AN14=1,Analisis1!$A8&amp;", ","")</f>
        <v/>
      </c>
      <c r="AJ8" s="6" t="str">
        <f>IF(ENTRI!AO14=1,Analisis1!$A8&amp;", ","")</f>
        <v/>
      </c>
      <c r="AK8" s="6" t="str">
        <f>IF(ENTRI!AP14=1,Analisis1!$A8&amp;", ","")</f>
        <v/>
      </c>
      <c r="AL8" s="6" t="str">
        <f>IF(ENTRI!AQ14=1,Analisis1!$A8&amp;", ","")</f>
        <v/>
      </c>
      <c r="AM8" s="6" t="str">
        <f>IF(ENTRI!AR14=1,Analisis1!$A8&amp;", ","")</f>
        <v/>
      </c>
      <c r="AN8" s="6" t="str">
        <f>IF(ENTRI!AS14=1,Analisis1!$A8&amp;", ","")</f>
        <v/>
      </c>
      <c r="AO8" s="6" t="str">
        <f>IF(ENTRI!AT14=1,Analisis1!$A8&amp;", ","")</f>
        <v/>
      </c>
      <c r="AP8" s="6" t="str">
        <f>IF(ENTRI!AU14=1,Analisis1!$A8&amp;", ","")</f>
        <v/>
      </c>
      <c r="AQ8" s="6" t="str">
        <f>IF(ENTRI!AV14=1,Analisis1!$A8&amp;", ","")</f>
        <v/>
      </c>
      <c r="AR8" s="6" t="str">
        <f>IF(ENTRI!AW14=1,Analisis1!$A8&amp;", ","")</f>
        <v/>
      </c>
      <c r="AS8" s="6" t="str">
        <f>IF(ENTRI!AX14=1,Analisis1!$A8&amp;", ","")</f>
        <v/>
      </c>
      <c r="AT8" s="6" t="str">
        <f>IF(ENTRI!AY14=1,Analisis1!$A8&amp;", ","")</f>
        <v/>
      </c>
      <c r="AU8" s="6" t="str">
        <f>IF(ENTRI!AZ14=1,Analisis1!$A8&amp;", ","")</f>
        <v/>
      </c>
      <c r="AV8" s="6" t="str">
        <f>IF(ENTRI!BA14=1,Analisis1!$A8&amp;", ","")</f>
        <v/>
      </c>
      <c r="AW8" s="6" t="str">
        <f>IF(ENTRI!BB14=1,Analisis1!$A8&amp;", ","")</f>
        <v/>
      </c>
      <c r="AX8" s="6" t="str">
        <f>IF(ENTRI!BC14=1,Analisis1!$A8&amp;", ","")</f>
        <v/>
      </c>
      <c r="AY8" s="6" t="str">
        <f>IF(ENTRI!BD14=1,Analisis1!$A8&amp;", ","")</f>
        <v/>
      </c>
    </row>
    <row r="9" spans="1:51" x14ac:dyDescent="0.35">
      <c r="A9" s="5" t="str">
        <f>ENTRI!C15</f>
        <v>A6</v>
      </c>
      <c r="B9" s="6" t="str">
        <f>IF(ENTRI!G15=1,Analisis1!$A9&amp;", ","")</f>
        <v/>
      </c>
      <c r="C9" s="6" t="str">
        <f>IF(ENTRI!H15=1,Analisis1!$A9&amp;", ","")</f>
        <v/>
      </c>
      <c r="D9" s="6" t="str">
        <f>IF(ENTRI!I15=1,Analisis1!$A9&amp;", ","")</f>
        <v/>
      </c>
      <c r="E9" s="6" t="str">
        <f>IF(ENTRI!J15=1,Analisis1!$A9&amp;", ","")</f>
        <v/>
      </c>
      <c r="F9" s="6" t="str">
        <f>IF(ENTRI!K15=1,Analisis1!$A9&amp;", ","")</f>
        <v/>
      </c>
      <c r="G9" s="6" t="str">
        <f>IF(ENTRI!L15=1,Analisis1!$A9&amp;", ","")</f>
        <v/>
      </c>
      <c r="H9" s="6" t="str">
        <f>IF(ENTRI!M15=1,Analisis1!$A9&amp;", ","")</f>
        <v/>
      </c>
      <c r="I9" s="6" t="str">
        <f>IF(ENTRI!N15=1,Analisis1!$A9&amp;", ","")</f>
        <v/>
      </c>
      <c r="J9" s="6" t="str">
        <f>IF(ENTRI!O15=1,Analisis1!$A9&amp;", ","")</f>
        <v/>
      </c>
      <c r="K9" s="6" t="str">
        <f>IF(ENTRI!P15=1,Analisis1!$A9&amp;", ","")</f>
        <v/>
      </c>
      <c r="L9" s="6" t="str">
        <f>IF(ENTRI!Q15=1,Analisis1!$A9&amp;", ","")</f>
        <v/>
      </c>
      <c r="M9" s="6" t="str">
        <f>IF(ENTRI!R15=1,Analisis1!$A9&amp;", ","")</f>
        <v/>
      </c>
      <c r="N9" s="6" t="str">
        <f>IF(ENTRI!S15=1,Analisis1!$A9&amp;", ","")</f>
        <v/>
      </c>
      <c r="O9" s="6" t="str">
        <f>IF(ENTRI!T15=1,Analisis1!$A9&amp;", ","")</f>
        <v/>
      </c>
      <c r="P9" s="6" t="str">
        <f>IF(ENTRI!U15=1,Analisis1!$A9&amp;", ","")</f>
        <v/>
      </c>
      <c r="Q9" s="6" t="str">
        <f>IF(ENTRI!V15=1,Analisis1!$A9&amp;", ","")</f>
        <v/>
      </c>
      <c r="R9" s="6" t="str">
        <f>IF(ENTRI!W15=1,Analisis1!$A9&amp;", ","")</f>
        <v/>
      </c>
      <c r="S9" s="6" t="str">
        <f>IF(ENTRI!X15=1,Analisis1!$A9&amp;", ","")</f>
        <v/>
      </c>
      <c r="T9" s="6" t="str">
        <f>IF(ENTRI!Y15=1,Analisis1!$A9&amp;", ","")</f>
        <v/>
      </c>
      <c r="U9" s="6" t="str">
        <f>IF(ENTRI!Z15=1,Analisis1!$A9&amp;", ","")</f>
        <v/>
      </c>
      <c r="V9" s="6" t="str">
        <f>IF(ENTRI!AA15=1,Analisis1!$A9&amp;", ","")</f>
        <v/>
      </c>
      <c r="W9" s="6" t="str">
        <f>IF(ENTRI!AB15=1,Analisis1!$A9&amp;", ","")</f>
        <v/>
      </c>
      <c r="X9" s="6" t="str">
        <f>IF(ENTRI!AC15=1,Analisis1!$A9&amp;", ","")</f>
        <v/>
      </c>
      <c r="Y9" s="6" t="str">
        <f>IF(ENTRI!AD15=1,Analisis1!$A9&amp;", ","")</f>
        <v/>
      </c>
      <c r="Z9" s="6" t="str">
        <f>IF(ENTRI!AE15=1,Analisis1!$A9&amp;", ","")</f>
        <v/>
      </c>
      <c r="AA9" s="6" t="str">
        <f>IF(ENTRI!AF15=1,Analisis1!$A9&amp;", ","")</f>
        <v/>
      </c>
      <c r="AB9" s="6" t="str">
        <f>IF(ENTRI!AG15=1,Analisis1!$A9&amp;", ","")</f>
        <v/>
      </c>
      <c r="AC9" s="6" t="str">
        <f>IF(ENTRI!AH15=1,Analisis1!$A9&amp;", ","")</f>
        <v/>
      </c>
      <c r="AD9" s="6" t="str">
        <f>IF(ENTRI!AI15=1,Analisis1!$A9&amp;", ","")</f>
        <v/>
      </c>
      <c r="AE9" s="6" t="str">
        <f>IF(ENTRI!AJ15=1,Analisis1!$A9&amp;", ","")</f>
        <v/>
      </c>
      <c r="AF9" s="6" t="str">
        <f>IF(ENTRI!AK15=1,Analisis1!$A9&amp;", ","")</f>
        <v/>
      </c>
      <c r="AG9" s="6" t="str">
        <f>IF(ENTRI!AL15=1,Analisis1!$A9&amp;", ","")</f>
        <v/>
      </c>
      <c r="AH9" s="6" t="str">
        <f>IF(ENTRI!AM15=1,Analisis1!$A9&amp;", ","")</f>
        <v/>
      </c>
      <c r="AI9" s="6" t="str">
        <f>IF(ENTRI!AN15=1,Analisis1!$A9&amp;", ","")</f>
        <v/>
      </c>
      <c r="AJ9" s="6" t="str">
        <f>IF(ENTRI!AO15=1,Analisis1!$A9&amp;", ","")</f>
        <v/>
      </c>
      <c r="AK9" s="6" t="str">
        <f>IF(ENTRI!AP15=1,Analisis1!$A9&amp;", ","")</f>
        <v/>
      </c>
      <c r="AL9" s="6" t="str">
        <f>IF(ENTRI!AQ15=1,Analisis1!$A9&amp;", ","")</f>
        <v/>
      </c>
      <c r="AM9" s="6" t="str">
        <f>IF(ENTRI!AR15=1,Analisis1!$A9&amp;", ","")</f>
        <v/>
      </c>
      <c r="AN9" s="6" t="str">
        <f>IF(ENTRI!AS15=1,Analisis1!$A9&amp;", ","")</f>
        <v/>
      </c>
      <c r="AO9" s="6" t="str">
        <f>IF(ENTRI!AT15=1,Analisis1!$A9&amp;", ","")</f>
        <v/>
      </c>
      <c r="AP9" s="6" t="str">
        <f>IF(ENTRI!AU15=1,Analisis1!$A9&amp;", ","")</f>
        <v/>
      </c>
      <c r="AQ9" s="6" t="str">
        <f>IF(ENTRI!AV15=1,Analisis1!$A9&amp;", ","")</f>
        <v/>
      </c>
      <c r="AR9" s="6" t="str">
        <f>IF(ENTRI!AW15=1,Analisis1!$A9&amp;", ","")</f>
        <v/>
      </c>
      <c r="AS9" s="6" t="str">
        <f>IF(ENTRI!AX15=1,Analisis1!$A9&amp;", ","")</f>
        <v/>
      </c>
      <c r="AT9" s="6" t="str">
        <f>IF(ENTRI!AY15=1,Analisis1!$A9&amp;", ","")</f>
        <v/>
      </c>
      <c r="AU9" s="6" t="str">
        <f>IF(ENTRI!AZ15=1,Analisis1!$A9&amp;", ","")</f>
        <v/>
      </c>
      <c r="AV9" s="6" t="str">
        <f>IF(ENTRI!BA15=1,Analisis1!$A9&amp;", ","")</f>
        <v/>
      </c>
      <c r="AW9" s="6" t="str">
        <f>IF(ENTRI!BB15=1,Analisis1!$A9&amp;", ","")</f>
        <v/>
      </c>
      <c r="AX9" s="6" t="str">
        <f>IF(ENTRI!BC15=1,Analisis1!$A9&amp;", ","")</f>
        <v/>
      </c>
      <c r="AY9" s="6" t="str">
        <f>IF(ENTRI!BD15=1,Analisis1!$A9&amp;", ","")</f>
        <v/>
      </c>
    </row>
    <row r="10" spans="1:51" x14ac:dyDescent="0.35">
      <c r="A10" s="5" t="str">
        <f>ENTRI!C16</f>
        <v>A7</v>
      </c>
      <c r="B10" s="6" t="str">
        <f>IF(ENTRI!G16=1,Analisis1!$A10&amp;", ","")</f>
        <v/>
      </c>
      <c r="C10" s="6" t="str">
        <f>IF(ENTRI!H16=1,Analisis1!$A10&amp;", ","")</f>
        <v/>
      </c>
      <c r="D10" s="6" t="str">
        <f>IF(ENTRI!I16=1,Analisis1!$A10&amp;", ","")</f>
        <v/>
      </c>
      <c r="E10" s="6" t="str">
        <f>IF(ENTRI!J16=1,Analisis1!$A10&amp;", ","")</f>
        <v/>
      </c>
      <c r="F10" s="6" t="str">
        <f>IF(ENTRI!K16=1,Analisis1!$A10&amp;", ","")</f>
        <v/>
      </c>
      <c r="G10" s="6" t="str">
        <f>IF(ENTRI!L16=1,Analisis1!$A10&amp;", ","")</f>
        <v/>
      </c>
      <c r="H10" s="6" t="str">
        <f>IF(ENTRI!M16=1,Analisis1!$A10&amp;", ","")</f>
        <v/>
      </c>
      <c r="I10" s="6" t="str">
        <f>IF(ENTRI!N16=1,Analisis1!$A10&amp;", ","")</f>
        <v/>
      </c>
      <c r="J10" s="6" t="str">
        <f>IF(ENTRI!O16=1,Analisis1!$A10&amp;", ","")</f>
        <v/>
      </c>
      <c r="K10" s="6" t="str">
        <f>IF(ENTRI!P16=1,Analisis1!$A10&amp;", ","")</f>
        <v/>
      </c>
      <c r="L10" s="6" t="str">
        <f>IF(ENTRI!Q16=1,Analisis1!$A10&amp;", ","")</f>
        <v/>
      </c>
      <c r="M10" s="6" t="str">
        <f>IF(ENTRI!R16=1,Analisis1!$A10&amp;", ","")</f>
        <v/>
      </c>
      <c r="N10" s="6" t="str">
        <f>IF(ENTRI!S16=1,Analisis1!$A10&amp;", ","")</f>
        <v/>
      </c>
      <c r="O10" s="6" t="str">
        <f>IF(ENTRI!T16=1,Analisis1!$A10&amp;", ","")</f>
        <v/>
      </c>
      <c r="P10" s="6" t="str">
        <f>IF(ENTRI!U16=1,Analisis1!$A10&amp;", ","")</f>
        <v/>
      </c>
      <c r="Q10" s="6" t="str">
        <f>IF(ENTRI!V16=1,Analisis1!$A10&amp;", ","")</f>
        <v/>
      </c>
      <c r="R10" s="6" t="str">
        <f>IF(ENTRI!W16=1,Analisis1!$A10&amp;", ","")</f>
        <v/>
      </c>
      <c r="S10" s="6" t="str">
        <f>IF(ENTRI!X16=1,Analisis1!$A10&amp;", ","")</f>
        <v/>
      </c>
      <c r="T10" s="6" t="str">
        <f>IF(ENTRI!Y16=1,Analisis1!$A10&amp;", ","")</f>
        <v/>
      </c>
      <c r="U10" s="6" t="str">
        <f>IF(ENTRI!Z16=1,Analisis1!$A10&amp;", ","")</f>
        <v/>
      </c>
      <c r="V10" s="6" t="str">
        <f>IF(ENTRI!AA16=1,Analisis1!$A10&amp;", ","")</f>
        <v/>
      </c>
      <c r="W10" s="6" t="str">
        <f>IF(ENTRI!AB16=1,Analisis1!$A10&amp;", ","")</f>
        <v/>
      </c>
      <c r="X10" s="6" t="str">
        <f>IF(ENTRI!AC16=1,Analisis1!$A10&amp;", ","")</f>
        <v/>
      </c>
      <c r="Y10" s="6" t="str">
        <f>IF(ENTRI!AD16=1,Analisis1!$A10&amp;", ","")</f>
        <v/>
      </c>
      <c r="Z10" s="6" t="str">
        <f>IF(ENTRI!AE16=1,Analisis1!$A10&amp;", ","")</f>
        <v/>
      </c>
      <c r="AA10" s="6" t="str">
        <f>IF(ENTRI!AF16=1,Analisis1!$A10&amp;", ","")</f>
        <v/>
      </c>
      <c r="AB10" s="6" t="str">
        <f>IF(ENTRI!AG16=1,Analisis1!$A10&amp;", ","")</f>
        <v/>
      </c>
      <c r="AC10" s="6" t="str">
        <f>IF(ENTRI!AH16=1,Analisis1!$A10&amp;", ","")</f>
        <v/>
      </c>
      <c r="AD10" s="6" t="str">
        <f>IF(ENTRI!AI16=1,Analisis1!$A10&amp;", ","")</f>
        <v/>
      </c>
      <c r="AE10" s="6" t="str">
        <f>IF(ENTRI!AJ16=1,Analisis1!$A10&amp;", ","")</f>
        <v/>
      </c>
      <c r="AF10" s="6" t="str">
        <f>IF(ENTRI!AK16=1,Analisis1!$A10&amp;", ","")</f>
        <v/>
      </c>
      <c r="AG10" s="6" t="str">
        <f>IF(ENTRI!AL16=1,Analisis1!$A10&amp;", ","")</f>
        <v/>
      </c>
      <c r="AH10" s="6" t="str">
        <f>IF(ENTRI!AM16=1,Analisis1!$A10&amp;", ","")</f>
        <v/>
      </c>
      <c r="AI10" s="6" t="str">
        <f>IF(ENTRI!AN16=1,Analisis1!$A10&amp;", ","")</f>
        <v/>
      </c>
      <c r="AJ10" s="6" t="str">
        <f>IF(ENTRI!AO16=1,Analisis1!$A10&amp;", ","")</f>
        <v/>
      </c>
      <c r="AK10" s="6" t="str">
        <f>IF(ENTRI!AP16=1,Analisis1!$A10&amp;", ","")</f>
        <v/>
      </c>
      <c r="AL10" s="6" t="str">
        <f>IF(ENTRI!AQ16=1,Analisis1!$A10&amp;", ","")</f>
        <v/>
      </c>
      <c r="AM10" s="6" t="str">
        <f>IF(ENTRI!AR16=1,Analisis1!$A10&amp;", ","")</f>
        <v/>
      </c>
      <c r="AN10" s="6" t="str">
        <f>IF(ENTRI!AS16=1,Analisis1!$A10&amp;", ","")</f>
        <v/>
      </c>
      <c r="AO10" s="6" t="str">
        <f>IF(ENTRI!AT16=1,Analisis1!$A10&amp;", ","")</f>
        <v/>
      </c>
      <c r="AP10" s="6" t="str">
        <f>IF(ENTRI!AU16=1,Analisis1!$A10&amp;", ","")</f>
        <v/>
      </c>
      <c r="AQ10" s="6" t="str">
        <f>IF(ENTRI!AV16=1,Analisis1!$A10&amp;", ","")</f>
        <v/>
      </c>
      <c r="AR10" s="6" t="str">
        <f>IF(ENTRI!AW16=1,Analisis1!$A10&amp;", ","")</f>
        <v/>
      </c>
      <c r="AS10" s="6" t="str">
        <f>IF(ENTRI!AX16=1,Analisis1!$A10&amp;", ","")</f>
        <v/>
      </c>
      <c r="AT10" s="6" t="str">
        <f>IF(ENTRI!AY16=1,Analisis1!$A10&amp;", ","")</f>
        <v/>
      </c>
      <c r="AU10" s="6" t="str">
        <f>IF(ENTRI!AZ16=1,Analisis1!$A10&amp;", ","")</f>
        <v/>
      </c>
      <c r="AV10" s="6" t="str">
        <f>IF(ENTRI!BA16=1,Analisis1!$A10&amp;", ","")</f>
        <v/>
      </c>
      <c r="AW10" s="6" t="str">
        <f>IF(ENTRI!BB16=1,Analisis1!$A10&amp;", ","")</f>
        <v/>
      </c>
      <c r="AX10" s="6" t="str">
        <f>IF(ENTRI!BC16=1,Analisis1!$A10&amp;", ","")</f>
        <v/>
      </c>
      <c r="AY10" s="6" t="str">
        <f>IF(ENTRI!BD16=1,Analisis1!$A10&amp;", ","")</f>
        <v/>
      </c>
    </row>
    <row r="11" spans="1:51" x14ac:dyDescent="0.35">
      <c r="A11" s="5" t="str">
        <f>ENTRI!C17</f>
        <v>A8</v>
      </c>
      <c r="B11" s="6" t="str">
        <f>IF(ENTRI!G17=1,Analisis1!$A11&amp;", ","")</f>
        <v/>
      </c>
      <c r="C11" s="6" t="str">
        <f>IF(ENTRI!H17=1,Analisis1!$A11&amp;", ","")</f>
        <v/>
      </c>
      <c r="D11" s="6" t="str">
        <f>IF(ENTRI!I17=1,Analisis1!$A11&amp;", ","")</f>
        <v/>
      </c>
      <c r="E11" s="6" t="str">
        <f>IF(ENTRI!J17=1,Analisis1!$A11&amp;", ","")</f>
        <v/>
      </c>
      <c r="F11" s="6" t="str">
        <f>IF(ENTRI!K17=1,Analisis1!$A11&amp;", ","")</f>
        <v/>
      </c>
      <c r="G11" s="6" t="str">
        <f>IF(ENTRI!L17=1,Analisis1!$A11&amp;", ","")</f>
        <v/>
      </c>
      <c r="H11" s="6" t="str">
        <f>IF(ENTRI!M17=1,Analisis1!$A11&amp;", ","")</f>
        <v/>
      </c>
      <c r="I11" s="6" t="str">
        <f>IF(ENTRI!N17=1,Analisis1!$A11&amp;", ","")</f>
        <v/>
      </c>
      <c r="J11" s="6" t="str">
        <f>IF(ENTRI!O17=1,Analisis1!$A11&amp;", ","")</f>
        <v/>
      </c>
      <c r="K11" s="6" t="str">
        <f>IF(ENTRI!P17=1,Analisis1!$A11&amp;", ","")</f>
        <v/>
      </c>
      <c r="L11" s="6" t="str">
        <f>IF(ENTRI!Q17=1,Analisis1!$A11&amp;", ","")</f>
        <v/>
      </c>
      <c r="M11" s="6" t="str">
        <f>IF(ENTRI!R17=1,Analisis1!$A11&amp;", ","")</f>
        <v/>
      </c>
      <c r="N11" s="6" t="str">
        <f>IF(ENTRI!S17=1,Analisis1!$A11&amp;", ","")</f>
        <v/>
      </c>
      <c r="O11" s="6" t="str">
        <f>IF(ENTRI!T17=1,Analisis1!$A11&amp;", ","")</f>
        <v/>
      </c>
      <c r="P11" s="6" t="str">
        <f>IF(ENTRI!U17=1,Analisis1!$A11&amp;", ","")</f>
        <v/>
      </c>
      <c r="Q11" s="6" t="str">
        <f>IF(ENTRI!V17=1,Analisis1!$A11&amp;", ","")</f>
        <v/>
      </c>
      <c r="R11" s="6" t="str">
        <f>IF(ENTRI!W17=1,Analisis1!$A11&amp;", ","")</f>
        <v/>
      </c>
      <c r="S11" s="6" t="str">
        <f>IF(ENTRI!X17=1,Analisis1!$A11&amp;", ","")</f>
        <v/>
      </c>
      <c r="T11" s="6" t="str">
        <f>IF(ENTRI!Y17=1,Analisis1!$A11&amp;", ","")</f>
        <v/>
      </c>
      <c r="U11" s="6" t="str">
        <f>IF(ENTRI!Z17=1,Analisis1!$A11&amp;", ","")</f>
        <v/>
      </c>
      <c r="V11" s="6" t="str">
        <f>IF(ENTRI!AA17=1,Analisis1!$A11&amp;", ","")</f>
        <v/>
      </c>
      <c r="W11" s="6" t="str">
        <f>IF(ENTRI!AB17=1,Analisis1!$A11&amp;", ","")</f>
        <v/>
      </c>
      <c r="X11" s="6" t="str">
        <f>IF(ENTRI!AC17=1,Analisis1!$A11&amp;", ","")</f>
        <v/>
      </c>
      <c r="Y11" s="6" t="str">
        <f>IF(ENTRI!AD17=1,Analisis1!$A11&amp;", ","")</f>
        <v/>
      </c>
      <c r="Z11" s="6" t="str">
        <f>IF(ENTRI!AE17=1,Analisis1!$A11&amp;", ","")</f>
        <v/>
      </c>
      <c r="AA11" s="6" t="str">
        <f>IF(ENTRI!AF17=1,Analisis1!$A11&amp;", ","")</f>
        <v/>
      </c>
      <c r="AB11" s="6" t="str">
        <f>IF(ENTRI!AG17=1,Analisis1!$A11&amp;", ","")</f>
        <v/>
      </c>
      <c r="AC11" s="6" t="str">
        <f>IF(ENTRI!AH17=1,Analisis1!$A11&amp;", ","")</f>
        <v/>
      </c>
      <c r="AD11" s="6" t="str">
        <f>IF(ENTRI!AI17=1,Analisis1!$A11&amp;", ","")</f>
        <v/>
      </c>
      <c r="AE11" s="6" t="str">
        <f>IF(ENTRI!AJ17=1,Analisis1!$A11&amp;", ","")</f>
        <v/>
      </c>
      <c r="AF11" s="6" t="str">
        <f>IF(ENTRI!AK17=1,Analisis1!$A11&amp;", ","")</f>
        <v/>
      </c>
      <c r="AG11" s="6" t="str">
        <f>IF(ENTRI!AL17=1,Analisis1!$A11&amp;", ","")</f>
        <v/>
      </c>
      <c r="AH11" s="6" t="str">
        <f>IF(ENTRI!AM17=1,Analisis1!$A11&amp;", ","")</f>
        <v/>
      </c>
      <c r="AI11" s="6" t="str">
        <f>IF(ENTRI!AN17=1,Analisis1!$A11&amp;", ","")</f>
        <v/>
      </c>
      <c r="AJ11" s="6" t="str">
        <f>IF(ENTRI!AO17=1,Analisis1!$A11&amp;", ","")</f>
        <v/>
      </c>
      <c r="AK11" s="6" t="str">
        <f>IF(ENTRI!AP17=1,Analisis1!$A11&amp;", ","")</f>
        <v/>
      </c>
      <c r="AL11" s="6" t="str">
        <f>IF(ENTRI!AQ17=1,Analisis1!$A11&amp;", ","")</f>
        <v/>
      </c>
      <c r="AM11" s="6" t="str">
        <f>IF(ENTRI!AR17=1,Analisis1!$A11&amp;", ","")</f>
        <v/>
      </c>
      <c r="AN11" s="6" t="str">
        <f>IF(ENTRI!AS17=1,Analisis1!$A11&amp;", ","")</f>
        <v/>
      </c>
      <c r="AO11" s="6" t="str">
        <f>IF(ENTRI!AT17=1,Analisis1!$A11&amp;", ","")</f>
        <v/>
      </c>
      <c r="AP11" s="6" t="str">
        <f>IF(ENTRI!AU17=1,Analisis1!$A11&amp;", ","")</f>
        <v/>
      </c>
      <c r="AQ11" s="6" t="str">
        <f>IF(ENTRI!AV17=1,Analisis1!$A11&amp;", ","")</f>
        <v/>
      </c>
      <c r="AR11" s="6" t="str">
        <f>IF(ENTRI!AW17=1,Analisis1!$A11&amp;", ","")</f>
        <v/>
      </c>
      <c r="AS11" s="6" t="str">
        <f>IF(ENTRI!AX17=1,Analisis1!$A11&amp;", ","")</f>
        <v/>
      </c>
      <c r="AT11" s="6" t="str">
        <f>IF(ENTRI!AY17=1,Analisis1!$A11&amp;", ","")</f>
        <v/>
      </c>
      <c r="AU11" s="6" t="str">
        <f>IF(ENTRI!AZ17=1,Analisis1!$A11&amp;", ","")</f>
        <v/>
      </c>
      <c r="AV11" s="6" t="str">
        <f>IF(ENTRI!BA17=1,Analisis1!$A11&amp;", ","")</f>
        <v/>
      </c>
      <c r="AW11" s="6" t="str">
        <f>IF(ENTRI!BB17=1,Analisis1!$A11&amp;", ","")</f>
        <v/>
      </c>
      <c r="AX11" s="6" t="str">
        <f>IF(ENTRI!BC17=1,Analisis1!$A11&amp;", ","")</f>
        <v/>
      </c>
      <c r="AY11" s="6" t="str">
        <f>IF(ENTRI!BD17=1,Analisis1!$A11&amp;", ","")</f>
        <v/>
      </c>
    </row>
    <row r="12" spans="1:51" x14ac:dyDescent="0.35">
      <c r="A12" s="5" t="str">
        <f>ENTRI!C18</f>
        <v>A9</v>
      </c>
      <c r="B12" s="6" t="str">
        <f>IF(ENTRI!G18=1,Analisis1!$A12&amp;", ","")</f>
        <v/>
      </c>
      <c r="C12" s="6" t="str">
        <f>IF(ENTRI!H18=1,Analisis1!$A12&amp;", ","")</f>
        <v/>
      </c>
      <c r="D12" s="6" t="str">
        <f>IF(ENTRI!I18=1,Analisis1!$A12&amp;", ","")</f>
        <v/>
      </c>
      <c r="E12" s="6" t="str">
        <f>IF(ENTRI!J18=1,Analisis1!$A12&amp;", ","")</f>
        <v/>
      </c>
      <c r="F12" s="6" t="str">
        <f>IF(ENTRI!K18=1,Analisis1!$A12&amp;", ","")</f>
        <v/>
      </c>
      <c r="G12" s="6" t="str">
        <f>IF(ENTRI!L18=1,Analisis1!$A12&amp;", ","")</f>
        <v/>
      </c>
      <c r="H12" s="6" t="str">
        <f>IF(ENTRI!M18=1,Analisis1!$A12&amp;", ","")</f>
        <v/>
      </c>
      <c r="I12" s="6" t="str">
        <f>IF(ENTRI!N18=1,Analisis1!$A12&amp;", ","")</f>
        <v/>
      </c>
      <c r="J12" s="6" t="str">
        <f>IF(ENTRI!O18=1,Analisis1!$A12&amp;", ","")</f>
        <v/>
      </c>
      <c r="K12" s="6" t="str">
        <f>IF(ENTRI!P18=1,Analisis1!$A12&amp;", ","")</f>
        <v/>
      </c>
      <c r="L12" s="6" t="str">
        <f>IF(ENTRI!Q18=1,Analisis1!$A12&amp;", ","")</f>
        <v/>
      </c>
      <c r="M12" s="6" t="str">
        <f>IF(ENTRI!R18=1,Analisis1!$A12&amp;", ","")</f>
        <v/>
      </c>
      <c r="N12" s="6" t="str">
        <f>IF(ENTRI!S18=1,Analisis1!$A12&amp;", ","")</f>
        <v/>
      </c>
      <c r="O12" s="6" t="str">
        <f>IF(ENTRI!T18=1,Analisis1!$A12&amp;", ","")</f>
        <v/>
      </c>
      <c r="P12" s="6" t="str">
        <f>IF(ENTRI!U18=1,Analisis1!$A12&amp;", ","")</f>
        <v/>
      </c>
      <c r="Q12" s="6" t="str">
        <f>IF(ENTRI!V18=1,Analisis1!$A12&amp;", ","")</f>
        <v/>
      </c>
      <c r="R12" s="6" t="str">
        <f>IF(ENTRI!W18=1,Analisis1!$A12&amp;", ","")</f>
        <v/>
      </c>
      <c r="S12" s="6" t="str">
        <f>IF(ENTRI!X18=1,Analisis1!$A12&amp;", ","")</f>
        <v/>
      </c>
      <c r="T12" s="6" t="str">
        <f>IF(ENTRI!Y18=1,Analisis1!$A12&amp;", ","")</f>
        <v/>
      </c>
      <c r="U12" s="6" t="str">
        <f>IF(ENTRI!Z18=1,Analisis1!$A12&amp;", ","")</f>
        <v/>
      </c>
      <c r="V12" s="6" t="str">
        <f>IF(ENTRI!AA18=1,Analisis1!$A12&amp;", ","")</f>
        <v/>
      </c>
      <c r="W12" s="6" t="str">
        <f>IF(ENTRI!AB18=1,Analisis1!$A12&amp;", ","")</f>
        <v/>
      </c>
      <c r="X12" s="6" t="str">
        <f>IF(ENTRI!AC18=1,Analisis1!$A12&amp;", ","")</f>
        <v/>
      </c>
      <c r="Y12" s="6" t="str">
        <f>IF(ENTRI!AD18=1,Analisis1!$A12&amp;", ","")</f>
        <v/>
      </c>
      <c r="Z12" s="6" t="str">
        <f>IF(ENTRI!AE18=1,Analisis1!$A12&amp;", ","")</f>
        <v/>
      </c>
      <c r="AA12" s="6" t="str">
        <f>IF(ENTRI!AF18=1,Analisis1!$A12&amp;", ","")</f>
        <v/>
      </c>
      <c r="AB12" s="6" t="str">
        <f>IF(ENTRI!AG18=1,Analisis1!$A12&amp;", ","")</f>
        <v/>
      </c>
      <c r="AC12" s="6" t="str">
        <f>IF(ENTRI!AH18=1,Analisis1!$A12&amp;", ","")</f>
        <v/>
      </c>
      <c r="AD12" s="6" t="str">
        <f>IF(ENTRI!AI18=1,Analisis1!$A12&amp;", ","")</f>
        <v/>
      </c>
      <c r="AE12" s="6" t="str">
        <f>IF(ENTRI!AJ18=1,Analisis1!$A12&amp;", ","")</f>
        <v/>
      </c>
      <c r="AF12" s="6" t="str">
        <f>IF(ENTRI!AK18=1,Analisis1!$A12&amp;", ","")</f>
        <v/>
      </c>
      <c r="AG12" s="6" t="str">
        <f>IF(ENTRI!AL18=1,Analisis1!$A12&amp;", ","")</f>
        <v/>
      </c>
      <c r="AH12" s="6" t="str">
        <f>IF(ENTRI!AM18=1,Analisis1!$A12&amp;", ","")</f>
        <v/>
      </c>
      <c r="AI12" s="6" t="str">
        <f>IF(ENTRI!AN18=1,Analisis1!$A12&amp;", ","")</f>
        <v/>
      </c>
      <c r="AJ12" s="6" t="str">
        <f>IF(ENTRI!AO18=1,Analisis1!$A12&amp;", ","")</f>
        <v/>
      </c>
      <c r="AK12" s="6" t="str">
        <f>IF(ENTRI!AP18=1,Analisis1!$A12&amp;", ","")</f>
        <v/>
      </c>
      <c r="AL12" s="6" t="str">
        <f>IF(ENTRI!AQ18=1,Analisis1!$A12&amp;", ","")</f>
        <v/>
      </c>
      <c r="AM12" s="6" t="str">
        <f>IF(ENTRI!AR18=1,Analisis1!$A12&amp;", ","")</f>
        <v/>
      </c>
      <c r="AN12" s="6" t="str">
        <f>IF(ENTRI!AS18=1,Analisis1!$A12&amp;", ","")</f>
        <v/>
      </c>
      <c r="AO12" s="6" t="str">
        <f>IF(ENTRI!AT18=1,Analisis1!$A12&amp;", ","")</f>
        <v/>
      </c>
      <c r="AP12" s="6" t="str">
        <f>IF(ENTRI!AU18=1,Analisis1!$A12&amp;", ","")</f>
        <v/>
      </c>
      <c r="AQ12" s="6" t="str">
        <f>IF(ENTRI!AV18=1,Analisis1!$A12&amp;", ","")</f>
        <v/>
      </c>
      <c r="AR12" s="6" t="str">
        <f>IF(ENTRI!AW18=1,Analisis1!$A12&amp;", ","")</f>
        <v/>
      </c>
      <c r="AS12" s="6" t="str">
        <f>IF(ENTRI!AX18=1,Analisis1!$A12&amp;", ","")</f>
        <v/>
      </c>
      <c r="AT12" s="6" t="str">
        <f>IF(ENTRI!AY18=1,Analisis1!$A12&amp;", ","")</f>
        <v/>
      </c>
      <c r="AU12" s="6" t="str">
        <f>IF(ENTRI!AZ18=1,Analisis1!$A12&amp;", ","")</f>
        <v/>
      </c>
      <c r="AV12" s="6" t="str">
        <f>IF(ENTRI!BA18=1,Analisis1!$A12&amp;", ","")</f>
        <v/>
      </c>
      <c r="AW12" s="6" t="str">
        <f>IF(ENTRI!BB18=1,Analisis1!$A12&amp;", ","")</f>
        <v/>
      </c>
      <c r="AX12" s="6" t="str">
        <f>IF(ENTRI!BC18=1,Analisis1!$A12&amp;", ","")</f>
        <v/>
      </c>
      <c r="AY12" s="6" t="str">
        <f>IF(ENTRI!BD18=1,Analisis1!$A12&amp;", ","")</f>
        <v/>
      </c>
    </row>
    <row r="13" spans="1:51" x14ac:dyDescent="0.35">
      <c r="A13" s="5" t="str">
        <f>ENTRI!C19</f>
        <v>A10</v>
      </c>
      <c r="B13" s="6" t="str">
        <f>IF(ENTRI!G19=1,Analisis1!$A13&amp;", ","")</f>
        <v/>
      </c>
      <c r="C13" s="6" t="str">
        <f>IF(ENTRI!H19=1,Analisis1!$A13&amp;", ","")</f>
        <v/>
      </c>
      <c r="D13" s="6" t="str">
        <f>IF(ENTRI!I19=1,Analisis1!$A13&amp;", ","")</f>
        <v/>
      </c>
      <c r="E13" s="6" t="str">
        <f>IF(ENTRI!J19=1,Analisis1!$A13&amp;", ","")</f>
        <v/>
      </c>
      <c r="F13" s="6" t="str">
        <f>IF(ENTRI!K19=1,Analisis1!$A13&amp;", ","")</f>
        <v/>
      </c>
      <c r="G13" s="6" t="str">
        <f>IF(ENTRI!L19=1,Analisis1!$A13&amp;", ","")</f>
        <v/>
      </c>
      <c r="H13" s="6" t="str">
        <f>IF(ENTRI!M19=1,Analisis1!$A13&amp;", ","")</f>
        <v/>
      </c>
      <c r="I13" s="6" t="str">
        <f>IF(ENTRI!N19=1,Analisis1!$A13&amp;", ","")</f>
        <v/>
      </c>
      <c r="J13" s="6" t="str">
        <f>IF(ENTRI!O19=1,Analisis1!$A13&amp;", ","")</f>
        <v/>
      </c>
      <c r="K13" s="6" t="str">
        <f>IF(ENTRI!P19=1,Analisis1!$A13&amp;", ","")</f>
        <v/>
      </c>
      <c r="L13" s="6" t="str">
        <f>IF(ENTRI!Q19=1,Analisis1!$A13&amp;", ","")</f>
        <v/>
      </c>
      <c r="M13" s="6" t="str">
        <f>IF(ENTRI!R19=1,Analisis1!$A13&amp;", ","")</f>
        <v/>
      </c>
      <c r="N13" s="6" t="str">
        <f>IF(ENTRI!S19=1,Analisis1!$A13&amp;", ","")</f>
        <v/>
      </c>
      <c r="O13" s="6" t="str">
        <f>IF(ENTRI!T19=1,Analisis1!$A13&amp;", ","")</f>
        <v/>
      </c>
      <c r="P13" s="6" t="str">
        <f>IF(ENTRI!U19=1,Analisis1!$A13&amp;", ","")</f>
        <v/>
      </c>
      <c r="Q13" s="6" t="str">
        <f>IF(ENTRI!V19=1,Analisis1!$A13&amp;", ","")</f>
        <v/>
      </c>
      <c r="R13" s="6" t="str">
        <f>IF(ENTRI!W19=1,Analisis1!$A13&amp;", ","")</f>
        <v/>
      </c>
      <c r="S13" s="6" t="str">
        <f>IF(ENTRI!X19=1,Analisis1!$A13&amp;", ","")</f>
        <v/>
      </c>
      <c r="T13" s="6" t="str">
        <f>IF(ENTRI!Y19=1,Analisis1!$A13&amp;", ","")</f>
        <v/>
      </c>
      <c r="U13" s="6" t="str">
        <f>IF(ENTRI!Z19=1,Analisis1!$A13&amp;", ","")</f>
        <v/>
      </c>
      <c r="V13" s="6" t="str">
        <f>IF(ENTRI!AA19=1,Analisis1!$A13&amp;", ","")</f>
        <v/>
      </c>
      <c r="W13" s="6" t="str">
        <f>IF(ENTRI!AB19=1,Analisis1!$A13&amp;", ","")</f>
        <v/>
      </c>
      <c r="X13" s="6" t="str">
        <f>IF(ENTRI!AC19=1,Analisis1!$A13&amp;", ","")</f>
        <v/>
      </c>
      <c r="Y13" s="6" t="str">
        <f>IF(ENTRI!AD19=1,Analisis1!$A13&amp;", ","")</f>
        <v/>
      </c>
      <c r="Z13" s="6" t="str">
        <f>IF(ENTRI!AE19=1,Analisis1!$A13&amp;", ","")</f>
        <v/>
      </c>
      <c r="AA13" s="6" t="str">
        <f>IF(ENTRI!AF19=1,Analisis1!$A13&amp;", ","")</f>
        <v/>
      </c>
      <c r="AB13" s="6" t="str">
        <f>IF(ENTRI!AG19=1,Analisis1!$A13&amp;", ","")</f>
        <v/>
      </c>
      <c r="AC13" s="6" t="str">
        <f>IF(ENTRI!AH19=1,Analisis1!$A13&amp;", ","")</f>
        <v/>
      </c>
      <c r="AD13" s="6" t="str">
        <f>IF(ENTRI!AI19=1,Analisis1!$A13&amp;", ","")</f>
        <v/>
      </c>
      <c r="AE13" s="6" t="str">
        <f>IF(ENTRI!AJ19=1,Analisis1!$A13&amp;", ","")</f>
        <v/>
      </c>
      <c r="AF13" s="6" t="str">
        <f>IF(ENTRI!AK19=1,Analisis1!$A13&amp;", ","")</f>
        <v/>
      </c>
      <c r="AG13" s="6" t="str">
        <f>IF(ENTRI!AL19=1,Analisis1!$A13&amp;", ","")</f>
        <v/>
      </c>
      <c r="AH13" s="6" t="str">
        <f>IF(ENTRI!AM19=1,Analisis1!$A13&amp;", ","")</f>
        <v/>
      </c>
      <c r="AI13" s="6" t="str">
        <f>IF(ENTRI!AN19=1,Analisis1!$A13&amp;", ","")</f>
        <v/>
      </c>
      <c r="AJ13" s="6" t="str">
        <f>IF(ENTRI!AO19=1,Analisis1!$A13&amp;", ","")</f>
        <v/>
      </c>
      <c r="AK13" s="6" t="str">
        <f>IF(ENTRI!AP19=1,Analisis1!$A13&amp;", ","")</f>
        <v/>
      </c>
      <c r="AL13" s="6" t="str">
        <f>IF(ENTRI!AQ19=1,Analisis1!$A13&amp;", ","")</f>
        <v/>
      </c>
      <c r="AM13" s="6" t="str">
        <f>IF(ENTRI!AR19=1,Analisis1!$A13&amp;", ","")</f>
        <v/>
      </c>
      <c r="AN13" s="6" t="str">
        <f>IF(ENTRI!AS19=1,Analisis1!$A13&amp;", ","")</f>
        <v/>
      </c>
      <c r="AO13" s="6" t="str">
        <f>IF(ENTRI!AT19=1,Analisis1!$A13&amp;", ","")</f>
        <v/>
      </c>
      <c r="AP13" s="6" t="str">
        <f>IF(ENTRI!AU19=1,Analisis1!$A13&amp;", ","")</f>
        <v/>
      </c>
      <c r="AQ13" s="6" t="str">
        <f>IF(ENTRI!AV19=1,Analisis1!$A13&amp;", ","")</f>
        <v/>
      </c>
      <c r="AR13" s="6" t="str">
        <f>IF(ENTRI!AW19=1,Analisis1!$A13&amp;", ","")</f>
        <v/>
      </c>
      <c r="AS13" s="6" t="str">
        <f>IF(ENTRI!AX19=1,Analisis1!$A13&amp;", ","")</f>
        <v/>
      </c>
      <c r="AT13" s="6" t="str">
        <f>IF(ENTRI!AY19=1,Analisis1!$A13&amp;", ","")</f>
        <v/>
      </c>
      <c r="AU13" s="6" t="str">
        <f>IF(ENTRI!AZ19=1,Analisis1!$A13&amp;", ","")</f>
        <v/>
      </c>
      <c r="AV13" s="6" t="str">
        <f>IF(ENTRI!BA19=1,Analisis1!$A13&amp;", ","")</f>
        <v/>
      </c>
      <c r="AW13" s="6" t="str">
        <f>IF(ENTRI!BB19=1,Analisis1!$A13&amp;", ","")</f>
        <v/>
      </c>
      <c r="AX13" s="6" t="str">
        <f>IF(ENTRI!BC19=1,Analisis1!$A13&amp;", ","")</f>
        <v/>
      </c>
      <c r="AY13" s="6" t="str">
        <f>IF(ENTRI!BD19=1,Analisis1!$A13&amp;", ","")</f>
        <v/>
      </c>
    </row>
    <row r="14" spans="1:51" x14ac:dyDescent="0.35">
      <c r="A14" s="5" t="str">
        <f>ENTRI!C20</f>
        <v>A11</v>
      </c>
      <c r="B14" s="6" t="str">
        <f>IF(ENTRI!G20=1,Analisis1!$A14&amp;", ","")</f>
        <v/>
      </c>
      <c r="C14" s="6" t="str">
        <f>IF(ENTRI!H20=1,Analisis1!$A14&amp;", ","")</f>
        <v/>
      </c>
      <c r="D14" s="6" t="str">
        <f>IF(ENTRI!I20=1,Analisis1!$A14&amp;", ","")</f>
        <v/>
      </c>
      <c r="E14" s="6" t="str">
        <f>IF(ENTRI!J20=1,Analisis1!$A14&amp;", ","")</f>
        <v/>
      </c>
      <c r="F14" s="6" t="str">
        <f>IF(ENTRI!K20=1,Analisis1!$A14&amp;", ","")</f>
        <v/>
      </c>
      <c r="G14" s="6" t="str">
        <f>IF(ENTRI!L20=1,Analisis1!$A14&amp;", ","")</f>
        <v/>
      </c>
      <c r="H14" s="6" t="str">
        <f>IF(ENTRI!M20=1,Analisis1!$A14&amp;", ","")</f>
        <v/>
      </c>
      <c r="I14" s="6" t="str">
        <f>IF(ENTRI!N20=1,Analisis1!$A14&amp;", ","")</f>
        <v/>
      </c>
      <c r="J14" s="6" t="str">
        <f>IF(ENTRI!O20=1,Analisis1!$A14&amp;", ","")</f>
        <v/>
      </c>
      <c r="K14" s="6" t="str">
        <f>IF(ENTRI!P20=1,Analisis1!$A14&amp;", ","")</f>
        <v/>
      </c>
      <c r="L14" s="6" t="str">
        <f>IF(ENTRI!Q20=1,Analisis1!$A14&amp;", ","")</f>
        <v/>
      </c>
      <c r="M14" s="6" t="str">
        <f>IF(ENTRI!R20=1,Analisis1!$A14&amp;", ","")</f>
        <v/>
      </c>
      <c r="N14" s="6" t="str">
        <f>IF(ENTRI!S20=1,Analisis1!$A14&amp;", ","")</f>
        <v/>
      </c>
      <c r="O14" s="6" t="str">
        <f>IF(ENTRI!T20=1,Analisis1!$A14&amp;", ","")</f>
        <v/>
      </c>
      <c r="P14" s="6" t="str">
        <f>IF(ENTRI!U20=1,Analisis1!$A14&amp;", ","")</f>
        <v/>
      </c>
      <c r="Q14" s="6" t="str">
        <f>IF(ENTRI!V20=1,Analisis1!$A14&amp;", ","")</f>
        <v/>
      </c>
      <c r="R14" s="6" t="str">
        <f>IF(ENTRI!W20=1,Analisis1!$A14&amp;", ","")</f>
        <v/>
      </c>
      <c r="S14" s="6" t="str">
        <f>IF(ENTRI!X20=1,Analisis1!$A14&amp;", ","")</f>
        <v/>
      </c>
      <c r="T14" s="6" t="str">
        <f>IF(ENTRI!Y20=1,Analisis1!$A14&amp;", ","")</f>
        <v/>
      </c>
      <c r="U14" s="6" t="str">
        <f>IF(ENTRI!Z20=1,Analisis1!$A14&amp;", ","")</f>
        <v/>
      </c>
      <c r="V14" s="6" t="str">
        <f>IF(ENTRI!AA20=1,Analisis1!$A14&amp;", ","")</f>
        <v/>
      </c>
      <c r="W14" s="6" t="str">
        <f>IF(ENTRI!AB20=1,Analisis1!$A14&amp;", ","")</f>
        <v/>
      </c>
      <c r="X14" s="6" t="str">
        <f>IF(ENTRI!AC20=1,Analisis1!$A14&amp;", ","")</f>
        <v/>
      </c>
      <c r="Y14" s="6" t="str">
        <f>IF(ENTRI!AD20=1,Analisis1!$A14&amp;", ","")</f>
        <v/>
      </c>
      <c r="Z14" s="6" t="str">
        <f>IF(ENTRI!AE20=1,Analisis1!$A14&amp;", ","")</f>
        <v/>
      </c>
      <c r="AA14" s="6" t="str">
        <f>IF(ENTRI!AF20=1,Analisis1!$A14&amp;", ","")</f>
        <v/>
      </c>
      <c r="AB14" s="6" t="str">
        <f>IF(ENTRI!AG20=1,Analisis1!$A14&amp;", ","")</f>
        <v/>
      </c>
      <c r="AC14" s="6" t="str">
        <f>IF(ENTRI!AH20=1,Analisis1!$A14&amp;", ","")</f>
        <v/>
      </c>
      <c r="AD14" s="6" t="str">
        <f>IF(ENTRI!AI20=1,Analisis1!$A14&amp;", ","")</f>
        <v/>
      </c>
      <c r="AE14" s="6" t="str">
        <f>IF(ENTRI!AJ20=1,Analisis1!$A14&amp;", ","")</f>
        <v/>
      </c>
      <c r="AF14" s="6" t="str">
        <f>IF(ENTRI!AK20=1,Analisis1!$A14&amp;", ","")</f>
        <v/>
      </c>
      <c r="AG14" s="6" t="str">
        <f>IF(ENTRI!AL20=1,Analisis1!$A14&amp;", ","")</f>
        <v/>
      </c>
      <c r="AH14" s="6" t="str">
        <f>IF(ENTRI!AM20=1,Analisis1!$A14&amp;", ","")</f>
        <v/>
      </c>
      <c r="AI14" s="6" t="str">
        <f>IF(ENTRI!AN20=1,Analisis1!$A14&amp;", ","")</f>
        <v/>
      </c>
      <c r="AJ14" s="6" t="str">
        <f>IF(ENTRI!AO20=1,Analisis1!$A14&amp;", ","")</f>
        <v/>
      </c>
      <c r="AK14" s="6" t="str">
        <f>IF(ENTRI!AP20=1,Analisis1!$A14&amp;", ","")</f>
        <v/>
      </c>
      <c r="AL14" s="6" t="str">
        <f>IF(ENTRI!AQ20=1,Analisis1!$A14&amp;", ","")</f>
        <v/>
      </c>
      <c r="AM14" s="6" t="str">
        <f>IF(ENTRI!AR20=1,Analisis1!$A14&amp;", ","")</f>
        <v/>
      </c>
      <c r="AN14" s="6" t="str">
        <f>IF(ENTRI!AS20=1,Analisis1!$A14&amp;", ","")</f>
        <v/>
      </c>
      <c r="AO14" s="6" t="str">
        <f>IF(ENTRI!AT20=1,Analisis1!$A14&amp;", ","")</f>
        <v/>
      </c>
      <c r="AP14" s="6" t="str">
        <f>IF(ENTRI!AU20=1,Analisis1!$A14&amp;", ","")</f>
        <v/>
      </c>
      <c r="AQ14" s="6" t="str">
        <f>IF(ENTRI!AV20=1,Analisis1!$A14&amp;", ","")</f>
        <v/>
      </c>
      <c r="AR14" s="6" t="str">
        <f>IF(ENTRI!AW20=1,Analisis1!$A14&amp;", ","")</f>
        <v/>
      </c>
      <c r="AS14" s="6" t="str">
        <f>IF(ENTRI!AX20=1,Analisis1!$A14&amp;", ","")</f>
        <v/>
      </c>
      <c r="AT14" s="6" t="str">
        <f>IF(ENTRI!AY20=1,Analisis1!$A14&amp;", ","")</f>
        <v/>
      </c>
      <c r="AU14" s="6" t="str">
        <f>IF(ENTRI!AZ20=1,Analisis1!$A14&amp;", ","")</f>
        <v/>
      </c>
      <c r="AV14" s="6" t="str">
        <f>IF(ENTRI!BA20=1,Analisis1!$A14&amp;", ","")</f>
        <v/>
      </c>
      <c r="AW14" s="6" t="str">
        <f>IF(ENTRI!BB20=1,Analisis1!$A14&amp;", ","")</f>
        <v/>
      </c>
      <c r="AX14" s="6" t="str">
        <f>IF(ENTRI!BC20=1,Analisis1!$A14&amp;", ","")</f>
        <v/>
      </c>
      <c r="AY14" s="6" t="str">
        <f>IF(ENTRI!BD20=1,Analisis1!$A14&amp;", ","")</f>
        <v/>
      </c>
    </row>
    <row r="15" spans="1:51" x14ac:dyDescent="0.35">
      <c r="A15" s="5" t="str">
        <f>ENTRI!C21</f>
        <v>A12</v>
      </c>
      <c r="B15" s="6" t="str">
        <f>IF(ENTRI!G21=1,Analisis1!$A15&amp;", ","")</f>
        <v/>
      </c>
      <c r="C15" s="6" t="str">
        <f>IF(ENTRI!H21=1,Analisis1!$A15&amp;", ","")</f>
        <v/>
      </c>
      <c r="D15" s="6" t="str">
        <f>IF(ENTRI!I21=1,Analisis1!$A15&amp;", ","")</f>
        <v/>
      </c>
      <c r="E15" s="6" t="str">
        <f>IF(ENTRI!J21=1,Analisis1!$A15&amp;", ","")</f>
        <v/>
      </c>
      <c r="F15" s="6" t="str">
        <f>IF(ENTRI!K21=1,Analisis1!$A15&amp;", ","")</f>
        <v/>
      </c>
      <c r="G15" s="6" t="str">
        <f>IF(ENTRI!L21=1,Analisis1!$A15&amp;", ","")</f>
        <v/>
      </c>
      <c r="H15" s="6" t="str">
        <f>IF(ENTRI!M21=1,Analisis1!$A15&amp;", ","")</f>
        <v/>
      </c>
      <c r="I15" s="6" t="str">
        <f>IF(ENTRI!N21=1,Analisis1!$A15&amp;", ","")</f>
        <v/>
      </c>
      <c r="J15" s="6" t="str">
        <f>IF(ENTRI!O21=1,Analisis1!$A15&amp;", ","")</f>
        <v/>
      </c>
      <c r="K15" s="6" t="str">
        <f>IF(ENTRI!P21=1,Analisis1!$A15&amp;", ","")</f>
        <v/>
      </c>
      <c r="L15" s="6" t="str">
        <f>IF(ENTRI!Q21=1,Analisis1!$A15&amp;", ","")</f>
        <v/>
      </c>
      <c r="M15" s="6" t="str">
        <f>IF(ENTRI!R21=1,Analisis1!$A15&amp;", ","")</f>
        <v/>
      </c>
      <c r="N15" s="6" t="str">
        <f>IF(ENTRI!S21=1,Analisis1!$A15&amp;", ","")</f>
        <v/>
      </c>
      <c r="O15" s="6" t="str">
        <f>IF(ENTRI!T21=1,Analisis1!$A15&amp;", ","")</f>
        <v/>
      </c>
      <c r="P15" s="6" t="str">
        <f>IF(ENTRI!U21=1,Analisis1!$A15&amp;", ","")</f>
        <v/>
      </c>
      <c r="Q15" s="6" t="str">
        <f>IF(ENTRI!V21=1,Analisis1!$A15&amp;", ","")</f>
        <v/>
      </c>
      <c r="R15" s="6" t="str">
        <f>IF(ENTRI!W21=1,Analisis1!$A15&amp;", ","")</f>
        <v/>
      </c>
      <c r="S15" s="6" t="str">
        <f>IF(ENTRI!X21=1,Analisis1!$A15&amp;", ","")</f>
        <v/>
      </c>
      <c r="T15" s="6" t="str">
        <f>IF(ENTRI!Y21=1,Analisis1!$A15&amp;", ","")</f>
        <v/>
      </c>
      <c r="U15" s="6" t="str">
        <f>IF(ENTRI!Z21=1,Analisis1!$A15&amp;", ","")</f>
        <v/>
      </c>
      <c r="V15" s="6" t="str">
        <f>IF(ENTRI!AA21=1,Analisis1!$A15&amp;", ","")</f>
        <v/>
      </c>
      <c r="W15" s="6" t="str">
        <f>IF(ENTRI!AB21=1,Analisis1!$A15&amp;", ","")</f>
        <v/>
      </c>
      <c r="X15" s="6" t="str">
        <f>IF(ENTRI!AC21=1,Analisis1!$A15&amp;", ","")</f>
        <v/>
      </c>
      <c r="Y15" s="6" t="str">
        <f>IF(ENTRI!AD21=1,Analisis1!$A15&amp;", ","")</f>
        <v/>
      </c>
      <c r="Z15" s="6" t="str">
        <f>IF(ENTRI!AE21=1,Analisis1!$A15&amp;", ","")</f>
        <v/>
      </c>
      <c r="AA15" s="6" t="str">
        <f>IF(ENTRI!AF21=1,Analisis1!$A15&amp;", ","")</f>
        <v/>
      </c>
      <c r="AB15" s="6" t="str">
        <f>IF(ENTRI!AG21=1,Analisis1!$A15&amp;", ","")</f>
        <v/>
      </c>
      <c r="AC15" s="6" t="str">
        <f>IF(ENTRI!AH21=1,Analisis1!$A15&amp;", ","")</f>
        <v/>
      </c>
      <c r="AD15" s="6" t="str">
        <f>IF(ENTRI!AI21=1,Analisis1!$A15&amp;", ","")</f>
        <v/>
      </c>
      <c r="AE15" s="6" t="str">
        <f>IF(ENTRI!AJ21=1,Analisis1!$A15&amp;", ","")</f>
        <v/>
      </c>
      <c r="AF15" s="6" t="str">
        <f>IF(ENTRI!AK21=1,Analisis1!$A15&amp;", ","")</f>
        <v/>
      </c>
      <c r="AG15" s="6" t="str">
        <f>IF(ENTRI!AL21=1,Analisis1!$A15&amp;", ","")</f>
        <v/>
      </c>
      <c r="AH15" s="6" t="str">
        <f>IF(ENTRI!AM21=1,Analisis1!$A15&amp;", ","")</f>
        <v/>
      </c>
      <c r="AI15" s="6" t="str">
        <f>IF(ENTRI!AN21=1,Analisis1!$A15&amp;", ","")</f>
        <v/>
      </c>
      <c r="AJ15" s="6" t="str">
        <f>IF(ENTRI!AO21=1,Analisis1!$A15&amp;", ","")</f>
        <v/>
      </c>
      <c r="AK15" s="6" t="str">
        <f>IF(ENTRI!AP21=1,Analisis1!$A15&amp;", ","")</f>
        <v/>
      </c>
      <c r="AL15" s="6" t="str">
        <f>IF(ENTRI!AQ21=1,Analisis1!$A15&amp;", ","")</f>
        <v/>
      </c>
      <c r="AM15" s="6" t="str">
        <f>IF(ENTRI!AR21=1,Analisis1!$A15&amp;", ","")</f>
        <v/>
      </c>
      <c r="AN15" s="6" t="str">
        <f>IF(ENTRI!AS21=1,Analisis1!$A15&amp;", ","")</f>
        <v/>
      </c>
      <c r="AO15" s="6" t="str">
        <f>IF(ENTRI!AT21=1,Analisis1!$A15&amp;", ","")</f>
        <v/>
      </c>
      <c r="AP15" s="6" t="str">
        <f>IF(ENTRI!AU21=1,Analisis1!$A15&amp;", ","")</f>
        <v/>
      </c>
      <c r="AQ15" s="6" t="str">
        <f>IF(ENTRI!AV21=1,Analisis1!$A15&amp;", ","")</f>
        <v/>
      </c>
      <c r="AR15" s="6" t="str">
        <f>IF(ENTRI!AW21=1,Analisis1!$A15&amp;", ","")</f>
        <v/>
      </c>
      <c r="AS15" s="6" t="str">
        <f>IF(ENTRI!AX21=1,Analisis1!$A15&amp;", ","")</f>
        <v/>
      </c>
      <c r="AT15" s="6" t="str">
        <f>IF(ENTRI!AY21=1,Analisis1!$A15&amp;", ","")</f>
        <v/>
      </c>
      <c r="AU15" s="6" t="str">
        <f>IF(ENTRI!AZ21=1,Analisis1!$A15&amp;", ","")</f>
        <v/>
      </c>
      <c r="AV15" s="6" t="str">
        <f>IF(ENTRI!BA21=1,Analisis1!$A15&amp;", ","")</f>
        <v/>
      </c>
      <c r="AW15" s="6" t="str">
        <f>IF(ENTRI!BB21=1,Analisis1!$A15&amp;", ","")</f>
        <v/>
      </c>
      <c r="AX15" s="6" t="str">
        <f>IF(ENTRI!BC21=1,Analisis1!$A15&amp;", ","")</f>
        <v/>
      </c>
      <c r="AY15" s="6" t="str">
        <f>IF(ENTRI!BD21=1,Analisis1!$A15&amp;", ","")</f>
        <v/>
      </c>
    </row>
    <row r="16" spans="1:51" x14ac:dyDescent="0.35">
      <c r="A16" s="5" t="str">
        <f>ENTRI!C22</f>
        <v>A13</v>
      </c>
      <c r="B16" s="6" t="str">
        <f>IF(ENTRI!G22=1,Analisis1!$A16&amp;", ","")</f>
        <v/>
      </c>
      <c r="C16" s="6" t="str">
        <f>IF(ENTRI!H22=1,Analisis1!$A16&amp;", ","")</f>
        <v/>
      </c>
      <c r="D16" s="6" t="str">
        <f>IF(ENTRI!I22=1,Analisis1!$A16&amp;", ","")</f>
        <v/>
      </c>
      <c r="E16" s="6" t="str">
        <f>IF(ENTRI!J22=1,Analisis1!$A16&amp;", ","")</f>
        <v/>
      </c>
      <c r="F16" s="6" t="str">
        <f>IF(ENTRI!K22=1,Analisis1!$A16&amp;", ","")</f>
        <v/>
      </c>
      <c r="G16" s="6" t="str">
        <f>IF(ENTRI!L22=1,Analisis1!$A16&amp;", ","")</f>
        <v/>
      </c>
      <c r="H16" s="6" t="str">
        <f>IF(ENTRI!M22=1,Analisis1!$A16&amp;", ","")</f>
        <v/>
      </c>
      <c r="I16" s="6" t="str">
        <f>IF(ENTRI!N22=1,Analisis1!$A16&amp;", ","")</f>
        <v/>
      </c>
      <c r="J16" s="6" t="str">
        <f>IF(ENTRI!O22=1,Analisis1!$A16&amp;", ","")</f>
        <v/>
      </c>
      <c r="K16" s="6" t="str">
        <f>IF(ENTRI!P22=1,Analisis1!$A16&amp;", ","")</f>
        <v/>
      </c>
      <c r="L16" s="6" t="str">
        <f>IF(ENTRI!Q22=1,Analisis1!$A16&amp;", ","")</f>
        <v/>
      </c>
      <c r="M16" s="6" t="str">
        <f>IF(ENTRI!R22=1,Analisis1!$A16&amp;", ","")</f>
        <v/>
      </c>
      <c r="N16" s="6" t="str">
        <f>IF(ENTRI!S22=1,Analisis1!$A16&amp;", ","")</f>
        <v/>
      </c>
      <c r="O16" s="6" t="str">
        <f>IF(ENTRI!T22=1,Analisis1!$A16&amp;", ","")</f>
        <v/>
      </c>
      <c r="P16" s="6" t="str">
        <f>IF(ENTRI!U22=1,Analisis1!$A16&amp;", ","")</f>
        <v/>
      </c>
      <c r="Q16" s="6" t="str">
        <f>IF(ENTRI!V22=1,Analisis1!$A16&amp;", ","")</f>
        <v/>
      </c>
      <c r="R16" s="6" t="str">
        <f>IF(ENTRI!W22=1,Analisis1!$A16&amp;", ","")</f>
        <v/>
      </c>
      <c r="S16" s="6" t="str">
        <f>IF(ENTRI!X22=1,Analisis1!$A16&amp;", ","")</f>
        <v/>
      </c>
      <c r="T16" s="6" t="str">
        <f>IF(ENTRI!Y22=1,Analisis1!$A16&amp;", ","")</f>
        <v/>
      </c>
      <c r="U16" s="6" t="str">
        <f>IF(ENTRI!Z22=1,Analisis1!$A16&amp;", ","")</f>
        <v/>
      </c>
      <c r="V16" s="6" t="str">
        <f>IF(ENTRI!AA22=1,Analisis1!$A16&amp;", ","")</f>
        <v/>
      </c>
      <c r="W16" s="6" t="str">
        <f>IF(ENTRI!AB22=1,Analisis1!$A16&amp;", ","")</f>
        <v/>
      </c>
      <c r="X16" s="6" t="str">
        <f>IF(ENTRI!AC22=1,Analisis1!$A16&amp;", ","")</f>
        <v/>
      </c>
      <c r="Y16" s="6" t="str">
        <f>IF(ENTRI!AD22=1,Analisis1!$A16&amp;", ","")</f>
        <v/>
      </c>
      <c r="Z16" s="6" t="str">
        <f>IF(ENTRI!AE22=1,Analisis1!$A16&amp;", ","")</f>
        <v/>
      </c>
      <c r="AA16" s="6" t="str">
        <f>IF(ENTRI!AF22=1,Analisis1!$A16&amp;", ","")</f>
        <v/>
      </c>
      <c r="AB16" s="6" t="str">
        <f>IF(ENTRI!AG22=1,Analisis1!$A16&amp;", ","")</f>
        <v/>
      </c>
      <c r="AC16" s="6" t="str">
        <f>IF(ENTRI!AH22=1,Analisis1!$A16&amp;", ","")</f>
        <v/>
      </c>
      <c r="AD16" s="6" t="str">
        <f>IF(ENTRI!AI22=1,Analisis1!$A16&amp;", ","")</f>
        <v/>
      </c>
      <c r="AE16" s="6" t="str">
        <f>IF(ENTRI!AJ22=1,Analisis1!$A16&amp;", ","")</f>
        <v/>
      </c>
      <c r="AF16" s="6" t="str">
        <f>IF(ENTRI!AK22=1,Analisis1!$A16&amp;", ","")</f>
        <v/>
      </c>
      <c r="AG16" s="6" t="str">
        <f>IF(ENTRI!AL22=1,Analisis1!$A16&amp;", ","")</f>
        <v/>
      </c>
      <c r="AH16" s="6" t="str">
        <f>IF(ENTRI!AM22=1,Analisis1!$A16&amp;", ","")</f>
        <v/>
      </c>
      <c r="AI16" s="6" t="str">
        <f>IF(ENTRI!AN22=1,Analisis1!$A16&amp;", ","")</f>
        <v/>
      </c>
      <c r="AJ16" s="6" t="str">
        <f>IF(ENTRI!AO22=1,Analisis1!$A16&amp;", ","")</f>
        <v/>
      </c>
      <c r="AK16" s="6" t="str">
        <f>IF(ENTRI!AP22=1,Analisis1!$A16&amp;", ","")</f>
        <v/>
      </c>
      <c r="AL16" s="6" t="str">
        <f>IF(ENTRI!AQ22=1,Analisis1!$A16&amp;", ","")</f>
        <v/>
      </c>
      <c r="AM16" s="6" t="str">
        <f>IF(ENTRI!AR22=1,Analisis1!$A16&amp;", ","")</f>
        <v/>
      </c>
      <c r="AN16" s="6" t="str">
        <f>IF(ENTRI!AS22=1,Analisis1!$A16&amp;", ","")</f>
        <v/>
      </c>
      <c r="AO16" s="6" t="str">
        <f>IF(ENTRI!AT22=1,Analisis1!$A16&amp;", ","")</f>
        <v/>
      </c>
      <c r="AP16" s="6" t="str">
        <f>IF(ENTRI!AU22=1,Analisis1!$A16&amp;", ","")</f>
        <v/>
      </c>
      <c r="AQ16" s="6" t="str">
        <f>IF(ENTRI!AV22=1,Analisis1!$A16&amp;", ","")</f>
        <v/>
      </c>
      <c r="AR16" s="6" t="str">
        <f>IF(ENTRI!AW22=1,Analisis1!$A16&amp;", ","")</f>
        <v/>
      </c>
      <c r="AS16" s="6" t="str">
        <f>IF(ENTRI!AX22=1,Analisis1!$A16&amp;", ","")</f>
        <v/>
      </c>
      <c r="AT16" s="6" t="str">
        <f>IF(ENTRI!AY22=1,Analisis1!$A16&amp;", ","")</f>
        <v/>
      </c>
      <c r="AU16" s="6" t="str">
        <f>IF(ENTRI!AZ22=1,Analisis1!$A16&amp;", ","")</f>
        <v/>
      </c>
      <c r="AV16" s="6" t="str">
        <f>IF(ENTRI!BA22=1,Analisis1!$A16&amp;", ","")</f>
        <v/>
      </c>
      <c r="AW16" s="6" t="str">
        <f>IF(ENTRI!BB22=1,Analisis1!$A16&amp;", ","")</f>
        <v/>
      </c>
      <c r="AX16" s="6" t="str">
        <f>IF(ENTRI!BC22=1,Analisis1!$A16&amp;", ","")</f>
        <v/>
      </c>
      <c r="AY16" s="6" t="str">
        <f>IF(ENTRI!BD22=1,Analisis1!$A16&amp;", ","")</f>
        <v/>
      </c>
    </row>
    <row r="17" spans="1:51" x14ac:dyDescent="0.35">
      <c r="A17" s="5" t="str">
        <f>ENTRI!C23</f>
        <v>A14</v>
      </c>
      <c r="B17" s="6" t="str">
        <f>IF(ENTRI!G23=1,Analisis1!$A17&amp;", ","")</f>
        <v/>
      </c>
      <c r="C17" s="6" t="str">
        <f>IF(ENTRI!H23=1,Analisis1!$A17&amp;", ","")</f>
        <v/>
      </c>
      <c r="D17" s="6" t="str">
        <f>IF(ENTRI!I23=1,Analisis1!$A17&amp;", ","")</f>
        <v/>
      </c>
      <c r="E17" s="6" t="str">
        <f>IF(ENTRI!J23=1,Analisis1!$A17&amp;", ","")</f>
        <v/>
      </c>
      <c r="F17" s="6" t="str">
        <f>IF(ENTRI!K23=1,Analisis1!$A17&amp;", ","")</f>
        <v/>
      </c>
      <c r="G17" s="6" t="str">
        <f>IF(ENTRI!L23=1,Analisis1!$A17&amp;", ","")</f>
        <v/>
      </c>
      <c r="H17" s="6" t="str">
        <f>IF(ENTRI!M23=1,Analisis1!$A17&amp;", ","")</f>
        <v/>
      </c>
      <c r="I17" s="6" t="str">
        <f>IF(ENTRI!N23=1,Analisis1!$A17&amp;", ","")</f>
        <v/>
      </c>
      <c r="J17" s="6" t="str">
        <f>IF(ENTRI!O23=1,Analisis1!$A17&amp;", ","")</f>
        <v/>
      </c>
      <c r="K17" s="6" t="str">
        <f>IF(ENTRI!P23=1,Analisis1!$A17&amp;", ","")</f>
        <v/>
      </c>
      <c r="L17" s="6" t="str">
        <f>IF(ENTRI!Q23=1,Analisis1!$A17&amp;", ","")</f>
        <v/>
      </c>
      <c r="M17" s="6" t="str">
        <f>IF(ENTRI!R23=1,Analisis1!$A17&amp;", ","")</f>
        <v/>
      </c>
      <c r="N17" s="6" t="str">
        <f>IF(ENTRI!S23=1,Analisis1!$A17&amp;", ","")</f>
        <v/>
      </c>
      <c r="O17" s="6" t="str">
        <f>IF(ENTRI!T23=1,Analisis1!$A17&amp;", ","")</f>
        <v/>
      </c>
      <c r="P17" s="6" t="str">
        <f>IF(ENTRI!U23=1,Analisis1!$A17&amp;", ","")</f>
        <v/>
      </c>
      <c r="Q17" s="6" t="str">
        <f>IF(ENTRI!V23=1,Analisis1!$A17&amp;", ","")</f>
        <v/>
      </c>
      <c r="R17" s="6" t="str">
        <f>IF(ENTRI!W23=1,Analisis1!$A17&amp;", ","")</f>
        <v/>
      </c>
      <c r="S17" s="6" t="str">
        <f>IF(ENTRI!X23=1,Analisis1!$A17&amp;", ","")</f>
        <v/>
      </c>
      <c r="T17" s="6" t="str">
        <f>IF(ENTRI!Y23=1,Analisis1!$A17&amp;", ","")</f>
        <v/>
      </c>
      <c r="U17" s="6" t="str">
        <f>IF(ENTRI!Z23=1,Analisis1!$A17&amp;", ","")</f>
        <v/>
      </c>
      <c r="V17" s="6" t="str">
        <f>IF(ENTRI!AA23=1,Analisis1!$A17&amp;", ","")</f>
        <v/>
      </c>
      <c r="W17" s="6" t="str">
        <f>IF(ENTRI!AB23=1,Analisis1!$A17&amp;", ","")</f>
        <v/>
      </c>
      <c r="X17" s="6" t="str">
        <f>IF(ENTRI!AC23=1,Analisis1!$A17&amp;", ","")</f>
        <v/>
      </c>
      <c r="Y17" s="6" t="str">
        <f>IF(ENTRI!AD23=1,Analisis1!$A17&amp;", ","")</f>
        <v/>
      </c>
      <c r="Z17" s="6" t="str">
        <f>IF(ENTRI!AE23=1,Analisis1!$A17&amp;", ","")</f>
        <v/>
      </c>
      <c r="AA17" s="6" t="str">
        <f>IF(ENTRI!AF23=1,Analisis1!$A17&amp;", ","")</f>
        <v/>
      </c>
      <c r="AB17" s="6" t="str">
        <f>IF(ENTRI!AG23=1,Analisis1!$A17&amp;", ","")</f>
        <v/>
      </c>
      <c r="AC17" s="6" t="str">
        <f>IF(ENTRI!AH23=1,Analisis1!$A17&amp;", ","")</f>
        <v/>
      </c>
      <c r="AD17" s="6" t="str">
        <f>IF(ENTRI!AI23=1,Analisis1!$A17&amp;", ","")</f>
        <v/>
      </c>
      <c r="AE17" s="6" t="str">
        <f>IF(ENTRI!AJ23=1,Analisis1!$A17&amp;", ","")</f>
        <v/>
      </c>
      <c r="AF17" s="6" t="str">
        <f>IF(ENTRI!AK23=1,Analisis1!$A17&amp;", ","")</f>
        <v/>
      </c>
      <c r="AG17" s="6" t="str">
        <f>IF(ENTRI!AL23=1,Analisis1!$A17&amp;", ","")</f>
        <v/>
      </c>
      <c r="AH17" s="6" t="str">
        <f>IF(ENTRI!AM23=1,Analisis1!$A17&amp;", ","")</f>
        <v/>
      </c>
      <c r="AI17" s="6" t="str">
        <f>IF(ENTRI!AN23=1,Analisis1!$A17&amp;", ","")</f>
        <v/>
      </c>
      <c r="AJ17" s="6" t="str">
        <f>IF(ENTRI!AO23=1,Analisis1!$A17&amp;", ","")</f>
        <v/>
      </c>
      <c r="AK17" s="6" t="str">
        <f>IF(ENTRI!AP23=1,Analisis1!$A17&amp;", ","")</f>
        <v/>
      </c>
      <c r="AL17" s="6" t="str">
        <f>IF(ENTRI!AQ23=1,Analisis1!$A17&amp;", ","")</f>
        <v/>
      </c>
      <c r="AM17" s="6" t="str">
        <f>IF(ENTRI!AR23=1,Analisis1!$A17&amp;", ","")</f>
        <v/>
      </c>
      <c r="AN17" s="6" t="str">
        <f>IF(ENTRI!AS23=1,Analisis1!$A17&amp;", ","")</f>
        <v/>
      </c>
      <c r="AO17" s="6" t="str">
        <f>IF(ENTRI!AT23=1,Analisis1!$A17&amp;", ","")</f>
        <v/>
      </c>
      <c r="AP17" s="6" t="str">
        <f>IF(ENTRI!AU23=1,Analisis1!$A17&amp;", ","")</f>
        <v/>
      </c>
      <c r="AQ17" s="6" t="str">
        <f>IF(ENTRI!AV23=1,Analisis1!$A17&amp;", ","")</f>
        <v/>
      </c>
      <c r="AR17" s="6" t="str">
        <f>IF(ENTRI!AW23=1,Analisis1!$A17&amp;", ","")</f>
        <v/>
      </c>
      <c r="AS17" s="6" t="str">
        <f>IF(ENTRI!AX23=1,Analisis1!$A17&amp;", ","")</f>
        <v/>
      </c>
      <c r="AT17" s="6" t="str">
        <f>IF(ENTRI!AY23=1,Analisis1!$A17&amp;", ","")</f>
        <v/>
      </c>
      <c r="AU17" s="6" t="str">
        <f>IF(ENTRI!AZ23=1,Analisis1!$A17&amp;", ","")</f>
        <v/>
      </c>
      <c r="AV17" s="6" t="str">
        <f>IF(ENTRI!BA23=1,Analisis1!$A17&amp;", ","")</f>
        <v/>
      </c>
      <c r="AW17" s="6" t="str">
        <f>IF(ENTRI!BB23=1,Analisis1!$A17&amp;", ","")</f>
        <v/>
      </c>
      <c r="AX17" s="6" t="str">
        <f>IF(ENTRI!BC23=1,Analisis1!$A17&amp;", ","")</f>
        <v/>
      </c>
      <c r="AY17" s="6" t="str">
        <f>IF(ENTRI!BD23=1,Analisis1!$A17&amp;", ","")</f>
        <v/>
      </c>
    </row>
    <row r="18" spans="1:51" x14ac:dyDescent="0.35">
      <c r="A18" s="5" t="str">
        <f>ENTRI!C24</f>
        <v>A15</v>
      </c>
      <c r="B18" s="6" t="str">
        <f>IF(ENTRI!G24=1,Analisis1!$A18&amp;", ","")</f>
        <v/>
      </c>
      <c r="C18" s="6" t="str">
        <f>IF(ENTRI!H24=1,Analisis1!$A18&amp;", ","")</f>
        <v/>
      </c>
      <c r="D18" s="6" t="str">
        <f>IF(ENTRI!I24=1,Analisis1!$A18&amp;", ","")</f>
        <v/>
      </c>
      <c r="E18" s="6" t="str">
        <f>IF(ENTRI!J24=1,Analisis1!$A18&amp;", ","")</f>
        <v/>
      </c>
      <c r="F18" s="6" t="str">
        <f>IF(ENTRI!K24=1,Analisis1!$A18&amp;", ","")</f>
        <v/>
      </c>
      <c r="G18" s="6" t="str">
        <f>IF(ENTRI!L24=1,Analisis1!$A18&amp;", ","")</f>
        <v/>
      </c>
      <c r="H18" s="6" t="str">
        <f>IF(ENTRI!M24=1,Analisis1!$A18&amp;", ","")</f>
        <v/>
      </c>
      <c r="I18" s="6" t="str">
        <f>IF(ENTRI!N24=1,Analisis1!$A18&amp;", ","")</f>
        <v/>
      </c>
      <c r="J18" s="6" t="str">
        <f>IF(ENTRI!O24=1,Analisis1!$A18&amp;", ","")</f>
        <v/>
      </c>
      <c r="K18" s="6" t="str">
        <f>IF(ENTRI!P24=1,Analisis1!$A18&amp;", ","")</f>
        <v/>
      </c>
      <c r="L18" s="6" t="str">
        <f>IF(ENTRI!Q24=1,Analisis1!$A18&amp;", ","")</f>
        <v/>
      </c>
      <c r="M18" s="6" t="str">
        <f>IF(ENTRI!R24=1,Analisis1!$A18&amp;", ","")</f>
        <v/>
      </c>
      <c r="N18" s="6" t="str">
        <f>IF(ENTRI!S24=1,Analisis1!$A18&amp;", ","")</f>
        <v/>
      </c>
      <c r="O18" s="6" t="str">
        <f>IF(ENTRI!T24=1,Analisis1!$A18&amp;", ","")</f>
        <v/>
      </c>
      <c r="P18" s="6" t="str">
        <f>IF(ENTRI!U24=1,Analisis1!$A18&amp;", ","")</f>
        <v/>
      </c>
      <c r="Q18" s="6" t="str">
        <f>IF(ENTRI!V24=1,Analisis1!$A18&amp;", ","")</f>
        <v/>
      </c>
      <c r="R18" s="6" t="str">
        <f>IF(ENTRI!W24=1,Analisis1!$A18&amp;", ","")</f>
        <v/>
      </c>
      <c r="S18" s="6" t="str">
        <f>IF(ENTRI!X24=1,Analisis1!$A18&amp;", ","")</f>
        <v/>
      </c>
      <c r="T18" s="6" t="str">
        <f>IF(ENTRI!Y24=1,Analisis1!$A18&amp;", ","")</f>
        <v/>
      </c>
      <c r="U18" s="6" t="str">
        <f>IF(ENTRI!Z24=1,Analisis1!$A18&amp;", ","")</f>
        <v/>
      </c>
      <c r="V18" s="6" t="str">
        <f>IF(ENTRI!AA24=1,Analisis1!$A18&amp;", ","")</f>
        <v/>
      </c>
      <c r="W18" s="6" t="str">
        <f>IF(ENTRI!AB24=1,Analisis1!$A18&amp;", ","")</f>
        <v/>
      </c>
      <c r="X18" s="6" t="str">
        <f>IF(ENTRI!AC24=1,Analisis1!$A18&amp;", ","")</f>
        <v/>
      </c>
      <c r="Y18" s="6" t="str">
        <f>IF(ENTRI!AD24=1,Analisis1!$A18&amp;", ","")</f>
        <v/>
      </c>
      <c r="Z18" s="6" t="str">
        <f>IF(ENTRI!AE24=1,Analisis1!$A18&amp;", ","")</f>
        <v/>
      </c>
      <c r="AA18" s="6" t="str">
        <f>IF(ENTRI!AF24=1,Analisis1!$A18&amp;", ","")</f>
        <v/>
      </c>
      <c r="AB18" s="6" t="str">
        <f>IF(ENTRI!AG24=1,Analisis1!$A18&amp;", ","")</f>
        <v/>
      </c>
      <c r="AC18" s="6" t="str">
        <f>IF(ENTRI!AH24=1,Analisis1!$A18&amp;", ","")</f>
        <v/>
      </c>
      <c r="AD18" s="6" t="str">
        <f>IF(ENTRI!AI24=1,Analisis1!$A18&amp;", ","")</f>
        <v/>
      </c>
      <c r="AE18" s="6" t="str">
        <f>IF(ENTRI!AJ24=1,Analisis1!$A18&amp;", ","")</f>
        <v/>
      </c>
      <c r="AF18" s="6" t="str">
        <f>IF(ENTRI!AK24=1,Analisis1!$A18&amp;", ","")</f>
        <v/>
      </c>
      <c r="AG18" s="6" t="str">
        <f>IF(ENTRI!AL24=1,Analisis1!$A18&amp;", ","")</f>
        <v/>
      </c>
      <c r="AH18" s="6" t="str">
        <f>IF(ENTRI!AM24=1,Analisis1!$A18&amp;", ","")</f>
        <v/>
      </c>
      <c r="AI18" s="6" t="str">
        <f>IF(ENTRI!AN24=1,Analisis1!$A18&amp;", ","")</f>
        <v/>
      </c>
      <c r="AJ18" s="6" t="str">
        <f>IF(ENTRI!AO24=1,Analisis1!$A18&amp;", ","")</f>
        <v/>
      </c>
      <c r="AK18" s="6" t="str">
        <f>IF(ENTRI!AP24=1,Analisis1!$A18&amp;", ","")</f>
        <v/>
      </c>
      <c r="AL18" s="6" t="str">
        <f>IF(ENTRI!AQ24=1,Analisis1!$A18&amp;", ","")</f>
        <v/>
      </c>
      <c r="AM18" s="6" t="str">
        <f>IF(ENTRI!AR24=1,Analisis1!$A18&amp;", ","")</f>
        <v/>
      </c>
      <c r="AN18" s="6" t="str">
        <f>IF(ENTRI!AS24=1,Analisis1!$A18&amp;", ","")</f>
        <v/>
      </c>
      <c r="AO18" s="6" t="str">
        <f>IF(ENTRI!AT24=1,Analisis1!$A18&amp;", ","")</f>
        <v/>
      </c>
      <c r="AP18" s="6" t="str">
        <f>IF(ENTRI!AU24=1,Analisis1!$A18&amp;", ","")</f>
        <v/>
      </c>
      <c r="AQ18" s="6" t="str">
        <f>IF(ENTRI!AV24=1,Analisis1!$A18&amp;", ","")</f>
        <v/>
      </c>
      <c r="AR18" s="6" t="str">
        <f>IF(ENTRI!AW24=1,Analisis1!$A18&amp;", ","")</f>
        <v/>
      </c>
      <c r="AS18" s="6" t="str">
        <f>IF(ENTRI!AX24=1,Analisis1!$A18&amp;", ","")</f>
        <v/>
      </c>
      <c r="AT18" s="6" t="str">
        <f>IF(ENTRI!AY24=1,Analisis1!$A18&amp;", ","")</f>
        <v/>
      </c>
      <c r="AU18" s="6" t="str">
        <f>IF(ENTRI!AZ24=1,Analisis1!$A18&amp;", ","")</f>
        <v/>
      </c>
      <c r="AV18" s="6" t="str">
        <f>IF(ENTRI!BA24=1,Analisis1!$A18&amp;", ","")</f>
        <v/>
      </c>
      <c r="AW18" s="6" t="str">
        <f>IF(ENTRI!BB24=1,Analisis1!$A18&amp;", ","")</f>
        <v/>
      </c>
      <c r="AX18" s="6" t="str">
        <f>IF(ENTRI!BC24=1,Analisis1!$A18&amp;", ","")</f>
        <v/>
      </c>
      <c r="AY18" s="6" t="str">
        <f>IF(ENTRI!BD24=1,Analisis1!$A18&amp;", ","")</f>
        <v/>
      </c>
    </row>
    <row r="19" spans="1:51" x14ac:dyDescent="0.35">
      <c r="A19" s="5" t="str">
        <f>ENTRI!C25</f>
        <v>A16</v>
      </c>
      <c r="B19" s="6" t="str">
        <f>IF(ENTRI!G25=1,Analisis1!$A19&amp;", ","")</f>
        <v/>
      </c>
      <c r="C19" s="6" t="str">
        <f>IF(ENTRI!H25=1,Analisis1!$A19&amp;", ","")</f>
        <v/>
      </c>
      <c r="D19" s="6" t="str">
        <f>IF(ENTRI!I25=1,Analisis1!$A19&amp;", ","")</f>
        <v/>
      </c>
      <c r="E19" s="6" t="str">
        <f>IF(ENTRI!J25=1,Analisis1!$A19&amp;", ","")</f>
        <v/>
      </c>
      <c r="F19" s="6" t="str">
        <f>IF(ENTRI!K25=1,Analisis1!$A19&amp;", ","")</f>
        <v/>
      </c>
      <c r="G19" s="6" t="str">
        <f>IF(ENTRI!L25=1,Analisis1!$A19&amp;", ","")</f>
        <v/>
      </c>
      <c r="H19" s="6" t="str">
        <f>IF(ENTRI!M25=1,Analisis1!$A19&amp;", ","")</f>
        <v/>
      </c>
      <c r="I19" s="6" t="str">
        <f>IF(ENTRI!N25=1,Analisis1!$A19&amp;", ","")</f>
        <v/>
      </c>
      <c r="J19" s="6" t="str">
        <f>IF(ENTRI!O25=1,Analisis1!$A19&amp;", ","")</f>
        <v/>
      </c>
      <c r="K19" s="6" t="str">
        <f>IF(ENTRI!P25=1,Analisis1!$A19&amp;", ","")</f>
        <v/>
      </c>
      <c r="L19" s="6" t="str">
        <f>IF(ENTRI!Q25=1,Analisis1!$A19&amp;", ","")</f>
        <v/>
      </c>
      <c r="M19" s="6" t="str">
        <f>IF(ENTRI!R25=1,Analisis1!$A19&amp;", ","")</f>
        <v/>
      </c>
      <c r="N19" s="6" t="str">
        <f>IF(ENTRI!S25=1,Analisis1!$A19&amp;", ","")</f>
        <v/>
      </c>
      <c r="O19" s="6" t="str">
        <f>IF(ENTRI!T25=1,Analisis1!$A19&amp;", ","")</f>
        <v/>
      </c>
      <c r="P19" s="6" t="str">
        <f>IF(ENTRI!U25=1,Analisis1!$A19&amp;", ","")</f>
        <v/>
      </c>
      <c r="Q19" s="6" t="str">
        <f>IF(ENTRI!V25=1,Analisis1!$A19&amp;", ","")</f>
        <v/>
      </c>
      <c r="R19" s="6" t="str">
        <f>IF(ENTRI!W25=1,Analisis1!$A19&amp;", ","")</f>
        <v/>
      </c>
      <c r="S19" s="6" t="str">
        <f>IF(ENTRI!X25=1,Analisis1!$A19&amp;", ","")</f>
        <v/>
      </c>
      <c r="T19" s="6" t="str">
        <f>IF(ENTRI!Y25=1,Analisis1!$A19&amp;", ","")</f>
        <v/>
      </c>
      <c r="U19" s="6" t="str">
        <f>IF(ENTRI!Z25=1,Analisis1!$A19&amp;", ","")</f>
        <v/>
      </c>
      <c r="V19" s="6" t="str">
        <f>IF(ENTRI!AA25=1,Analisis1!$A19&amp;", ","")</f>
        <v/>
      </c>
      <c r="W19" s="6" t="str">
        <f>IF(ENTRI!AB25=1,Analisis1!$A19&amp;", ","")</f>
        <v/>
      </c>
      <c r="X19" s="6" t="str">
        <f>IF(ENTRI!AC25=1,Analisis1!$A19&amp;", ","")</f>
        <v/>
      </c>
      <c r="Y19" s="6" t="str">
        <f>IF(ENTRI!AD25=1,Analisis1!$A19&amp;", ","")</f>
        <v/>
      </c>
      <c r="Z19" s="6" t="str">
        <f>IF(ENTRI!AE25=1,Analisis1!$A19&amp;", ","")</f>
        <v/>
      </c>
      <c r="AA19" s="6" t="str">
        <f>IF(ENTRI!AF25=1,Analisis1!$A19&amp;", ","")</f>
        <v/>
      </c>
      <c r="AB19" s="6" t="str">
        <f>IF(ENTRI!AG25=1,Analisis1!$A19&amp;", ","")</f>
        <v/>
      </c>
      <c r="AC19" s="6" t="str">
        <f>IF(ENTRI!AH25=1,Analisis1!$A19&amp;", ","")</f>
        <v/>
      </c>
      <c r="AD19" s="6" t="str">
        <f>IF(ENTRI!AI25=1,Analisis1!$A19&amp;", ","")</f>
        <v/>
      </c>
      <c r="AE19" s="6" t="str">
        <f>IF(ENTRI!AJ25=1,Analisis1!$A19&amp;", ","")</f>
        <v/>
      </c>
      <c r="AF19" s="6" t="str">
        <f>IF(ENTRI!AK25=1,Analisis1!$A19&amp;", ","")</f>
        <v/>
      </c>
      <c r="AG19" s="6" t="str">
        <f>IF(ENTRI!AL25=1,Analisis1!$A19&amp;", ","")</f>
        <v/>
      </c>
      <c r="AH19" s="6" t="str">
        <f>IF(ENTRI!AM25=1,Analisis1!$A19&amp;", ","")</f>
        <v/>
      </c>
      <c r="AI19" s="6" t="str">
        <f>IF(ENTRI!AN25=1,Analisis1!$A19&amp;", ","")</f>
        <v/>
      </c>
      <c r="AJ19" s="6" t="str">
        <f>IF(ENTRI!AO25=1,Analisis1!$A19&amp;", ","")</f>
        <v/>
      </c>
      <c r="AK19" s="6" t="str">
        <f>IF(ENTRI!AP25=1,Analisis1!$A19&amp;", ","")</f>
        <v/>
      </c>
      <c r="AL19" s="6" t="str">
        <f>IF(ENTRI!AQ25=1,Analisis1!$A19&amp;", ","")</f>
        <v/>
      </c>
      <c r="AM19" s="6" t="str">
        <f>IF(ENTRI!AR25=1,Analisis1!$A19&amp;", ","")</f>
        <v/>
      </c>
      <c r="AN19" s="6" t="str">
        <f>IF(ENTRI!AS25=1,Analisis1!$A19&amp;", ","")</f>
        <v/>
      </c>
      <c r="AO19" s="6" t="str">
        <f>IF(ENTRI!AT25=1,Analisis1!$A19&amp;", ","")</f>
        <v/>
      </c>
      <c r="AP19" s="6" t="str">
        <f>IF(ENTRI!AU25=1,Analisis1!$A19&amp;", ","")</f>
        <v/>
      </c>
      <c r="AQ19" s="6" t="str">
        <f>IF(ENTRI!AV25=1,Analisis1!$A19&amp;", ","")</f>
        <v/>
      </c>
      <c r="AR19" s="6" t="str">
        <f>IF(ENTRI!AW25=1,Analisis1!$A19&amp;", ","")</f>
        <v/>
      </c>
      <c r="AS19" s="6" t="str">
        <f>IF(ENTRI!AX25=1,Analisis1!$A19&amp;", ","")</f>
        <v/>
      </c>
      <c r="AT19" s="6" t="str">
        <f>IF(ENTRI!AY25=1,Analisis1!$A19&amp;", ","")</f>
        <v/>
      </c>
      <c r="AU19" s="6" t="str">
        <f>IF(ENTRI!AZ25=1,Analisis1!$A19&amp;", ","")</f>
        <v/>
      </c>
      <c r="AV19" s="6" t="str">
        <f>IF(ENTRI!BA25=1,Analisis1!$A19&amp;", ","")</f>
        <v/>
      </c>
      <c r="AW19" s="6" t="str">
        <f>IF(ENTRI!BB25=1,Analisis1!$A19&amp;", ","")</f>
        <v/>
      </c>
      <c r="AX19" s="6" t="str">
        <f>IF(ENTRI!BC25=1,Analisis1!$A19&amp;", ","")</f>
        <v/>
      </c>
      <c r="AY19" s="6" t="str">
        <f>IF(ENTRI!BD25=1,Analisis1!$A19&amp;", ","")</f>
        <v/>
      </c>
    </row>
    <row r="20" spans="1:51" x14ac:dyDescent="0.35">
      <c r="A20" s="5" t="str">
        <f>ENTRI!C26</f>
        <v>A17</v>
      </c>
      <c r="B20" s="6" t="str">
        <f>IF(ENTRI!G26=1,Analisis1!$A20&amp;", ","")</f>
        <v/>
      </c>
      <c r="C20" s="6" t="str">
        <f>IF(ENTRI!H26=1,Analisis1!$A20&amp;", ","")</f>
        <v/>
      </c>
      <c r="D20" s="6" t="str">
        <f>IF(ENTRI!I26=1,Analisis1!$A20&amp;", ","")</f>
        <v/>
      </c>
      <c r="E20" s="6" t="str">
        <f>IF(ENTRI!J26=1,Analisis1!$A20&amp;", ","")</f>
        <v/>
      </c>
      <c r="F20" s="6" t="str">
        <f>IF(ENTRI!K26=1,Analisis1!$A20&amp;", ","")</f>
        <v/>
      </c>
      <c r="G20" s="6" t="str">
        <f>IF(ENTRI!L26=1,Analisis1!$A20&amp;", ","")</f>
        <v/>
      </c>
      <c r="H20" s="6" t="str">
        <f>IF(ENTRI!M26=1,Analisis1!$A20&amp;", ","")</f>
        <v/>
      </c>
      <c r="I20" s="6" t="str">
        <f>IF(ENTRI!N26=1,Analisis1!$A20&amp;", ","")</f>
        <v/>
      </c>
      <c r="J20" s="6" t="str">
        <f>IF(ENTRI!O26=1,Analisis1!$A20&amp;", ","")</f>
        <v/>
      </c>
      <c r="K20" s="6" t="str">
        <f>IF(ENTRI!P26=1,Analisis1!$A20&amp;", ","")</f>
        <v/>
      </c>
      <c r="L20" s="6" t="str">
        <f>IF(ENTRI!Q26=1,Analisis1!$A20&amp;", ","")</f>
        <v/>
      </c>
      <c r="M20" s="6" t="str">
        <f>IF(ENTRI!R26=1,Analisis1!$A20&amp;", ","")</f>
        <v/>
      </c>
      <c r="N20" s="6" t="str">
        <f>IF(ENTRI!S26=1,Analisis1!$A20&amp;", ","")</f>
        <v/>
      </c>
      <c r="O20" s="6" t="str">
        <f>IF(ENTRI!T26=1,Analisis1!$A20&amp;", ","")</f>
        <v/>
      </c>
      <c r="P20" s="6" t="str">
        <f>IF(ENTRI!U26=1,Analisis1!$A20&amp;", ","")</f>
        <v/>
      </c>
      <c r="Q20" s="6" t="str">
        <f>IF(ENTRI!V26=1,Analisis1!$A20&amp;", ","")</f>
        <v/>
      </c>
      <c r="R20" s="6" t="str">
        <f>IF(ENTRI!W26=1,Analisis1!$A20&amp;", ","")</f>
        <v/>
      </c>
      <c r="S20" s="6" t="str">
        <f>IF(ENTRI!X26=1,Analisis1!$A20&amp;", ","")</f>
        <v/>
      </c>
      <c r="T20" s="6" t="str">
        <f>IF(ENTRI!Y26=1,Analisis1!$A20&amp;", ","")</f>
        <v/>
      </c>
      <c r="U20" s="6" t="str">
        <f>IF(ENTRI!Z26=1,Analisis1!$A20&amp;", ","")</f>
        <v/>
      </c>
      <c r="V20" s="6" t="str">
        <f>IF(ENTRI!AA26=1,Analisis1!$A20&amp;", ","")</f>
        <v/>
      </c>
      <c r="W20" s="6" t="str">
        <f>IF(ENTRI!AB26=1,Analisis1!$A20&amp;", ","")</f>
        <v/>
      </c>
      <c r="X20" s="6" t="str">
        <f>IF(ENTRI!AC26=1,Analisis1!$A20&amp;", ","")</f>
        <v/>
      </c>
      <c r="Y20" s="6" t="str">
        <f>IF(ENTRI!AD26=1,Analisis1!$A20&amp;", ","")</f>
        <v/>
      </c>
      <c r="Z20" s="6" t="str">
        <f>IF(ENTRI!AE26=1,Analisis1!$A20&amp;", ","")</f>
        <v/>
      </c>
      <c r="AA20" s="6" t="str">
        <f>IF(ENTRI!AF26=1,Analisis1!$A20&amp;", ","")</f>
        <v/>
      </c>
      <c r="AB20" s="6" t="str">
        <f>IF(ENTRI!AG26=1,Analisis1!$A20&amp;", ","")</f>
        <v/>
      </c>
      <c r="AC20" s="6" t="str">
        <f>IF(ENTRI!AH26=1,Analisis1!$A20&amp;", ","")</f>
        <v/>
      </c>
      <c r="AD20" s="6" t="str">
        <f>IF(ENTRI!AI26=1,Analisis1!$A20&amp;", ","")</f>
        <v/>
      </c>
      <c r="AE20" s="6" t="str">
        <f>IF(ENTRI!AJ26=1,Analisis1!$A20&amp;", ","")</f>
        <v/>
      </c>
      <c r="AF20" s="6" t="str">
        <f>IF(ENTRI!AK26=1,Analisis1!$A20&amp;", ","")</f>
        <v/>
      </c>
      <c r="AG20" s="6" t="str">
        <f>IF(ENTRI!AL26=1,Analisis1!$A20&amp;", ","")</f>
        <v/>
      </c>
      <c r="AH20" s="6" t="str">
        <f>IF(ENTRI!AM26=1,Analisis1!$A20&amp;", ","")</f>
        <v/>
      </c>
      <c r="AI20" s="6" t="str">
        <f>IF(ENTRI!AN26=1,Analisis1!$A20&amp;", ","")</f>
        <v/>
      </c>
      <c r="AJ20" s="6" t="str">
        <f>IF(ENTRI!AO26=1,Analisis1!$A20&amp;", ","")</f>
        <v/>
      </c>
      <c r="AK20" s="6" t="str">
        <f>IF(ENTRI!AP26=1,Analisis1!$A20&amp;", ","")</f>
        <v/>
      </c>
      <c r="AL20" s="6" t="str">
        <f>IF(ENTRI!AQ26=1,Analisis1!$A20&amp;", ","")</f>
        <v/>
      </c>
      <c r="AM20" s="6" t="str">
        <f>IF(ENTRI!AR26=1,Analisis1!$A20&amp;", ","")</f>
        <v/>
      </c>
      <c r="AN20" s="6" t="str">
        <f>IF(ENTRI!AS26=1,Analisis1!$A20&amp;", ","")</f>
        <v/>
      </c>
      <c r="AO20" s="6" t="str">
        <f>IF(ENTRI!AT26=1,Analisis1!$A20&amp;", ","")</f>
        <v/>
      </c>
      <c r="AP20" s="6" t="str">
        <f>IF(ENTRI!AU26=1,Analisis1!$A20&amp;", ","")</f>
        <v/>
      </c>
      <c r="AQ20" s="6" t="str">
        <f>IF(ENTRI!AV26=1,Analisis1!$A20&amp;", ","")</f>
        <v/>
      </c>
      <c r="AR20" s="6" t="str">
        <f>IF(ENTRI!AW26=1,Analisis1!$A20&amp;", ","")</f>
        <v/>
      </c>
      <c r="AS20" s="6" t="str">
        <f>IF(ENTRI!AX26=1,Analisis1!$A20&amp;", ","")</f>
        <v/>
      </c>
      <c r="AT20" s="6" t="str">
        <f>IF(ENTRI!AY26=1,Analisis1!$A20&amp;", ","")</f>
        <v/>
      </c>
      <c r="AU20" s="6" t="str">
        <f>IF(ENTRI!AZ26=1,Analisis1!$A20&amp;", ","")</f>
        <v/>
      </c>
      <c r="AV20" s="6" t="str">
        <f>IF(ENTRI!BA26=1,Analisis1!$A20&amp;", ","")</f>
        <v/>
      </c>
      <c r="AW20" s="6" t="str">
        <f>IF(ENTRI!BB26=1,Analisis1!$A20&amp;", ","")</f>
        <v/>
      </c>
      <c r="AX20" s="6" t="str">
        <f>IF(ENTRI!BC26=1,Analisis1!$A20&amp;", ","")</f>
        <v/>
      </c>
      <c r="AY20" s="6" t="str">
        <f>IF(ENTRI!BD26=1,Analisis1!$A20&amp;", ","")</f>
        <v/>
      </c>
    </row>
    <row r="21" spans="1:51" x14ac:dyDescent="0.35">
      <c r="A21" s="5" t="str">
        <f>ENTRI!C27</f>
        <v>A18</v>
      </c>
      <c r="B21" s="6" t="str">
        <f>IF(ENTRI!G27=1,Analisis1!$A21&amp;", ","")</f>
        <v/>
      </c>
      <c r="C21" s="6" t="str">
        <f>IF(ENTRI!H27=1,Analisis1!$A21&amp;", ","")</f>
        <v/>
      </c>
      <c r="D21" s="6" t="str">
        <f>IF(ENTRI!I27=1,Analisis1!$A21&amp;", ","")</f>
        <v/>
      </c>
      <c r="E21" s="6" t="str">
        <f>IF(ENTRI!J27=1,Analisis1!$A21&amp;", ","")</f>
        <v/>
      </c>
      <c r="F21" s="6" t="str">
        <f>IF(ENTRI!K27=1,Analisis1!$A21&amp;", ","")</f>
        <v/>
      </c>
      <c r="G21" s="6" t="str">
        <f>IF(ENTRI!L27=1,Analisis1!$A21&amp;", ","")</f>
        <v/>
      </c>
      <c r="H21" s="6" t="str">
        <f>IF(ENTRI!M27=1,Analisis1!$A21&amp;", ","")</f>
        <v/>
      </c>
      <c r="I21" s="6" t="str">
        <f>IF(ENTRI!N27=1,Analisis1!$A21&amp;", ","")</f>
        <v/>
      </c>
      <c r="J21" s="6" t="str">
        <f>IF(ENTRI!O27=1,Analisis1!$A21&amp;", ","")</f>
        <v/>
      </c>
      <c r="K21" s="6" t="str">
        <f>IF(ENTRI!P27=1,Analisis1!$A21&amp;", ","")</f>
        <v/>
      </c>
      <c r="L21" s="6" t="str">
        <f>IF(ENTRI!Q27=1,Analisis1!$A21&amp;", ","")</f>
        <v/>
      </c>
      <c r="M21" s="6" t="str">
        <f>IF(ENTRI!R27=1,Analisis1!$A21&amp;", ","")</f>
        <v/>
      </c>
      <c r="N21" s="6" t="str">
        <f>IF(ENTRI!S27=1,Analisis1!$A21&amp;", ","")</f>
        <v/>
      </c>
      <c r="O21" s="6" t="str">
        <f>IF(ENTRI!T27=1,Analisis1!$A21&amp;", ","")</f>
        <v/>
      </c>
      <c r="P21" s="6" t="str">
        <f>IF(ENTRI!U27=1,Analisis1!$A21&amp;", ","")</f>
        <v/>
      </c>
      <c r="Q21" s="6" t="str">
        <f>IF(ENTRI!V27=1,Analisis1!$A21&amp;", ","")</f>
        <v/>
      </c>
      <c r="R21" s="6" t="str">
        <f>IF(ENTRI!W27=1,Analisis1!$A21&amp;", ","")</f>
        <v/>
      </c>
      <c r="S21" s="6" t="str">
        <f>IF(ENTRI!X27=1,Analisis1!$A21&amp;", ","")</f>
        <v/>
      </c>
      <c r="T21" s="6" t="str">
        <f>IF(ENTRI!Y27=1,Analisis1!$A21&amp;", ","")</f>
        <v/>
      </c>
      <c r="U21" s="6" t="str">
        <f>IF(ENTRI!Z27=1,Analisis1!$A21&amp;", ","")</f>
        <v/>
      </c>
      <c r="V21" s="6" t="str">
        <f>IF(ENTRI!AA27=1,Analisis1!$A21&amp;", ","")</f>
        <v/>
      </c>
      <c r="W21" s="6" t="str">
        <f>IF(ENTRI!AB27=1,Analisis1!$A21&amp;", ","")</f>
        <v/>
      </c>
      <c r="X21" s="6" t="str">
        <f>IF(ENTRI!AC27=1,Analisis1!$A21&amp;", ","")</f>
        <v/>
      </c>
      <c r="Y21" s="6" t="str">
        <f>IF(ENTRI!AD27=1,Analisis1!$A21&amp;", ","")</f>
        <v/>
      </c>
      <c r="Z21" s="6" t="str">
        <f>IF(ENTRI!AE27=1,Analisis1!$A21&amp;", ","")</f>
        <v/>
      </c>
      <c r="AA21" s="6" t="str">
        <f>IF(ENTRI!AF27=1,Analisis1!$A21&amp;", ","")</f>
        <v/>
      </c>
      <c r="AB21" s="6" t="str">
        <f>IF(ENTRI!AG27=1,Analisis1!$A21&amp;", ","")</f>
        <v/>
      </c>
      <c r="AC21" s="6" t="str">
        <f>IF(ENTRI!AH27=1,Analisis1!$A21&amp;", ","")</f>
        <v/>
      </c>
      <c r="AD21" s="6" t="str">
        <f>IF(ENTRI!AI27=1,Analisis1!$A21&amp;", ","")</f>
        <v/>
      </c>
      <c r="AE21" s="6" t="str">
        <f>IF(ENTRI!AJ27=1,Analisis1!$A21&amp;", ","")</f>
        <v/>
      </c>
      <c r="AF21" s="6" t="str">
        <f>IF(ENTRI!AK27=1,Analisis1!$A21&amp;", ","")</f>
        <v/>
      </c>
      <c r="AG21" s="6" t="str">
        <f>IF(ENTRI!AL27=1,Analisis1!$A21&amp;", ","")</f>
        <v/>
      </c>
      <c r="AH21" s="6" t="str">
        <f>IF(ENTRI!AM27=1,Analisis1!$A21&amp;", ","")</f>
        <v/>
      </c>
      <c r="AI21" s="6" t="str">
        <f>IF(ENTRI!AN27=1,Analisis1!$A21&amp;", ","")</f>
        <v/>
      </c>
      <c r="AJ21" s="6" t="str">
        <f>IF(ENTRI!AO27=1,Analisis1!$A21&amp;", ","")</f>
        <v/>
      </c>
      <c r="AK21" s="6" t="str">
        <f>IF(ENTRI!AP27=1,Analisis1!$A21&amp;", ","")</f>
        <v/>
      </c>
      <c r="AL21" s="6" t="str">
        <f>IF(ENTRI!AQ27=1,Analisis1!$A21&amp;", ","")</f>
        <v/>
      </c>
      <c r="AM21" s="6" t="str">
        <f>IF(ENTRI!AR27=1,Analisis1!$A21&amp;", ","")</f>
        <v/>
      </c>
      <c r="AN21" s="6" t="str">
        <f>IF(ENTRI!AS27=1,Analisis1!$A21&amp;", ","")</f>
        <v/>
      </c>
      <c r="AO21" s="6" t="str">
        <f>IF(ENTRI!AT27=1,Analisis1!$A21&amp;", ","")</f>
        <v/>
      </c>
      <c r="AP21" s="6" t="str">
        <f>IF(ENTRI!AU27=1,Analisis1!$A21&amp;", ","")</f>
        <v/>
      </c>
      <c r="AQ21" s="6" t="str">
        <f>IF(ENTRI!AV27=1,Analisis1!$A21&amp;", ","")</f>
        <v/>
      </c>
      <c r="AR21" s="6" t="str">
        <f>IF(ENTRI!AW27=1,Analisis1!$A21&amp;", ","")</f>
        <v/>
      </c>
      <c r="AS21" s="6" t="str">
        <f>IF(ENTRI!AX27=1,Analisis1!$A21&amp;", ","")</f>
        <v/>
      </c>
      <c r="AT21" s="6" t="str">
        <f>IF(ENTRI!AY27=1,Analisis1!$A21&amp;", ","")</f>
        <v/>
      </c>
      <c r="AU21" s="6" t="str">
        <f>IF(ENTRI!AZ27=1,Analisis1!$A21&amp;", ","")</f>
        <v/>
      </c>
      <c r="AV21" s="6" t="str">
        <f>IF(ENTRI!BA27=1,Analisis1!$A21&amp;", ","")</f>
        <v/>
      </c>
      <c r="AW21" s="6" t="str">
        <f>IF(ENTRI!BB27=1,Analisis1!$A21&amp;", ","")</f>
        <v/>
      </c>
      <c r="AX21" s="6" t="str">
        <f>IF(ENTRI!BC27=1,Analisis1!$A21&amp;", ","")</f>
        <v/>
      </c>
      <c r="AY21" s="6" t="str">
        <f>IF(ENTRI!BD27=1,Analisis1!$A21&amp;", ","")</f>
        <v/>
      </c>
    </row>
    <row r="22" spans="1:51" x14ac:dyDescent="0.35">
      <c r="A22" s="5" t="str">
        <f>ENTRI!C28</f>
        <v>A19</v>
      </c>
      <c r="B22" s="6" t="str">
        <f>IF(ENTRI!G28=1,Analisis1!$A22&amp;", ","")</f>
        <v/>
      </c>
      <c r="C22" s="6" t="str">
        <f>IF(ENTRI!H28=1,Analisis1!$A22&amp;", ","")</f>
        <v/>
      </c>
      <c r="D22" s="6" t="str">
        <f>IF(ENTRI!I28=1,Analisis1!$A22&amp;", ","")</f>
        <v/>
      </c>
      <c r="E22" s="6" t="str">
        <f>IF(ENTRI!J28=1,Analisis1!$A22&amp;", ","")</f>
        <v/>
      </c>
      <c r="F22" s="6" t="str">
        <f>IF(ENTRI!K28=1,Analisis1!$A22&amp;", ","")</f>
        <v/>
      </c>
      <c r="G22" s="6" t="str">
        <f>IF(ENTRI!L28=1,Analisis1!$A22&amp;", ","")</f>
        <v/>
      </c>
      <c r="H22" s="6" t="str">
        <f>IF(ENTRI!M28=1,Analisis1!$A22&amp;", ","")</f>
        <v/>
      </c>
      <c r="I22" s="6" t="str">
        <f>IF(ENTRI!N28=1,Analisis1!$A22&amp;", ","")</f>
        <v/>
      </c>
      <c r="J22" s="6" t="str">
        <f>IF(ENTRI!O28=1,Analisis1!$A22&amp;", ","")</f>
        <v/>
      </c>
      <c r="K22" s="6" t="str">
        <f>IF(ENTRI!P28=1,Analisis1!$A22&amp;", ","")</f>
        <v/>
      </c>
      <c r="L22" s="6" t="str">
        <f>IF(ENTRI!Q28=1,Analisis1!$A22&amp;", ","")</f>
        <v/>
      </c>
      <c r="M22" s="6" t="str">
        <f>IF(ENTRI!R28=1,Analisis1!$A22&amp;", ","")</f>
        <v/>
      </c>
      <c r="N22" s="6" t="str">
        <f>IF(ENTRI!S28=1,Analisis1!$A22&amp;", ","")</f>
        <v/>
      </c>
      <c r="O22" s="6" t="str">
        <f>IF(ENTRI!T28=1,Analisis1!$A22&amp;", ","")</f>
        <v/>
      </c>
      <c r="P22" s="6" t="str">
        <f>IF(ENTRI!U28=1,Analisis1!$A22&amp;", ","")</f>
        <v/>
      </c>
      <c r="Q22" s="6" t="str">
        <f>IF(ENTRI!V28=1,Analisis1!$A22&amp;", ","")</f>
        <v/>
      </c>
      <c r="R22" s="6" t="str">
        <f>IF(ENTRI!W28=1,Analisis1!$A22&amp;", ","")</f>
        <v/>
      </c>
      <c r="S22" s="6" t="str">
        <f>IF(ENTRI!X28=1,Analisis1!$A22&amp;", ","")</f>
        <v/>
      </c>
      <c r="T22" s="6" t="str">
        <f>IF(ENTRI!Y28=1,Analisis1!$A22&amp;", ","")</f>
        <v/>
      </c>
      <c r="U22" s="6" t="str">
        <f>IF(ENTRI!Z28=1,Analisis1!$A22&amp;", ","")</f>
        <v/>
      </c>
      <c r="V22" s="6" t="str">
        <f>IF(ENTRI!AA28=1,Analisis1!$A22&amp;", ","")</f>
        <v/>
      </c>
      <c r="W22" s="6" t="str">
        <f>IF(ENTRI!AB28=1,Analisis1!$A22&amp;", ","")</f>
        <v/>
      </c>
      <c r="X22" s="6" t="str">
        <f>IF(ENTRI!AC28=1,Analisis1!$A22&amp;", ","")</f>
        <v/>
      </c>
      <c r="Y22" s="6" t="str">
        <f>IF(ENTRI!AD28=1,Analisis1!$A22&amp;", ","")</f>
        <v/>
      </c>
      <c r="Z22" s="6" t="str">
        <f>IF(ENTRI!AE28=1,Analisis1!$A22&amp;", ","")</f>
        <v/>
      </c>
      <c r="AA22" s="6" t="str">
        <f>IF(ENTRI!AF28=1,Analisis1!$A22&amp;", ","")</f>
        <v/>
      </c>
      <c r="AB22" s="6" t="str">
        <f>IF(ENTRI!AG28=1,Analisis1!$A22&amp;", ","")</f>
        <v/>
      </c>
      <c r="AC22" s="6" t="str">
        <f>IF(ENTRI!AH28=1,Analisis1!$A22&amp;", ","")</f>
        <v/>
      </c>
      <c r="AD22" s="6" t="str">
        <f>IF(ENTRI!AI28=1,Analisis1!$A22&amp;", ","")</f>
        <v/>
      </c>
      <c r="AE22" s="6" t="str">
        <f>IF(ENTRI!AJ28=1,Analisis1!$A22&amp;", ","")</f>
        <v/>
      </c>
      <c r="AF22" s="6" t="str">
        <f>IF(ENTRI!AK28=1,Analisis1!$A22&amp;", ","")</f>
        <v/>
      </c>
      <c r="AG22" s="6" t="str">
        <f>IF(ENTRI!AL28=1,Analisis1!$A22&amp;", ","")</f>
        <v/>
      </c>
      <c r="AH22" s="6" t="str">
        <f>IF(ENTRI!AM28=1,Analisis1!$A22&amp;", ","")</f>
        <v/>
      </c>
      <c r="AI22" s="6" t="str">
        <f>IF(ENTRI!AN28=1,Analisis1!$A22&amp;", ","")</f>
        <v/>
      </c>
      <c r="AJ22" s="6" t="str">
        <f>IF(ENTRI!AO28=1,Analisis1!$A22&amp;", ","")</f>
        <v/>
      </c>
      <c r="AK22" s="6" t="str">
        <f>IF(ENTRI!AP28=1,Analisis1!$A22&amp;", ","")</f>
        <v/>
      </c>
      <c r="AL22" s="6" t="str">
        <f>IF(ENTRI!AQ28=1,Analisis1!$A22&amp;", ","")</f>
        <v/>
      </c>
      <c r="AM22" s="6" t="str">
        <f>IF(ENTRI!AR28=1,Analisis1!$A22&amp;", ","")</f>
        <v/>
      </c>
      <c r="AN22" s="6" t="str">
        <f>IF(ENTRI!AS28=1,Analisis1!$A22&amp;", ","")</f>
        <v/>
      </c>
      <c r="AO22" s="6" t="str">
        <f>IF(ENTRI!AT28=1,Analisis1!$A22&amp;", ","")</f>
        <v/>
      </c>
      <c r="AP22" s="6" t="str">
        <f>IF(ENTRI!AU28=1,Analisis1!$A22&amp;", ","")</f>
        <v/>
      </c>
      <c r="AQ22" s="6" t="str">
        <f>IF(ENTRI!AV28=1,Analisis1!$A22&amp;", ","")</f>
        <v/>
      </c>
      <c r="AR22" s="6" t="str">
        <f>IF(ENTRI!AW28=1,Analisis1!$A22&amp;", ","")</f>
        <v/>
      </c>
      <c r="AS22" s="6" t="str">
        <f>IF(ENTRI!AX28=1,Analisis1!$A22&amp;", ","")</f>
        <v/>
      </c>
      <c r="AT22" s="6" t="str">
        <f>IF(ENTRI!AY28=1,Analisis1!$A22&amp;", ","")</f>
        <v/>
      </c>
      <c r="AU22" s="6" t="str">
        <f>IF(ENTRI!AZ28=1,Analisis1!$A22&amp;", ","")</f>
        <v/>
      </c>
      <c r="AV22" s="6" t="str">
        <f>IF(ENTRI!BA28=1,Analisis1!$A22&amp;", ","")</f>
        <v/>
      </c>
      <c r="AW22" s="6" t="str">
        <f>IF(ENTRI!BB28=1,Analisis1!$A22&amp;", ","")</f>
        <v/>
      </c>
      <c r="AX22" s="6" t="str">
        <f>IF(ENTRI!BC28=1,Analisis1!$A22&amp;", ","")</f>
        <v/>
      </c>
      <c r="AY22" s="6" t="str">
        <f>IF(ENTRI!BD28=1,Analisis1!$A22&amp;", ","")</f>
        <v/>
      </c>
    </row>
    <row r="23" spans="1:51" x14ac:dyDescent="0.35">
      <c r="A23" s="5" t="str">
        <f>ENTRI!C38</f>
        <v>A29</v>
      </c>
      <c r="B23" s="6" t="str">
        <f>IF(ENTRI!G38=1,Analisis1!$A23&amp;", ","")</f>
        <v/>
      </c>
      <c r="C23" s="6" t="str">
        <f>IF(ENTRI!H38=1,Analisis1!$A23&amp;", ","")</f>
        <v/>
      </c>
      <c r="D23" s="6" t="str">
        <f>IF(ENTRI!I38=1,Analisis1!$A23&amp;", ","")</f>
        <v/>
      </c>
      <c r="E23" s="6" t="str">
        <f>IF(ENTRI!J38=1,Analisis1!$A23&amp;", ","")</f>
        <v/>
      </c>
      <c r="F23" s="6" t="str">
        <f>IF(ENTRI!K38=1,Analisis1!$A23&amp;", ","")</f>
        <v/>
      </c>
      <c r="G23" s="6" t="str">
        <f>IF(ENTRI!L38=1,Analisis1!$A23&amp;", ","")</f>
        <v/>
      </c>
      <c r="H23" s="6" t="str">
        <f>IF(ENTRI!M38=1,Analisis1!$A23&amp;", ","")</f>
        <v/>
      </c>
      <c r="I23" s="6" t="str">
        <f>IF(ENTRI!N38=1,Analisis1!$A23&amp;", ","")</f>
        <v/>
      </c>
      <c r="J23" s="6" t="str">
        <f>IF(ENTRI!O38=1,Analisis1!$A23&amp;", ","")</f>
        <v/>
      </c>
      <c r="K23" s="6" t="str">
        <f>IF(ENTRI!P38=1,Analisis1!$A23&amp;", ","")</f>
        <v/>
      </c>
      <c r="L23" s="6" t="str">
        <f>IF(ENTRI!Q38=1,Analisis1!$A23&amp;", ","")</f>
        <v/>
      </c>
      <c r="M23" s="6" t="str">
        <f>IF(ENTRI!R38=1,Analisis1!$A23&amp;", ","")</f>
        <v/>
      </c>
      <c r="N23" s="6" t="str">
        <f>IF(ENTRI!S38=1,Analisis1!$A23&amp;", ","")</f>
        <v/>
      </c>
      <c r="O23" s="6" t="str">
        <f>IF(ENTRI!T38=1,Analisis1!$A23&amp;", ","")</f>
        <v/>
      </c>
      <c r="P23" s="6" t="str">
        <f>IF(ENTRI!U38=1,Analisis1!$A23&amp;", ","")</f>
        <v/>
      </c>
      <c r="Q23" s="6" t="str">
        <f>IF(ENTRI!V38=1,Analisis1!$A23&amp;", ","")</f>
        <v/>
      </c>
      <c r="R23" s="6" t="str">
        <f>IF(ENTRI!W38=1,Analisis1!$A23&amp;", ","")</f>
        <v/>
      </c>
      <c r="S23" s="6" t="str">
        <f>IF(ENTRI!X38=1,Analisis1!$A23&amp;", ","")</f>
        <v/>
      </c>
      <c r="T23" s="6" t="str">
        <f>IF(ENTRI!Y38=1,Analisis1!$A23&amp;", ","")</f>
        <v/>
      </c>
      <c r="U23" s="6" t="str">
        <f>IF(ENTRI!Z38=1,Analisis1!$A23&amp;", ","")</f>
        <v/>
      </c>
      <c r="V23" s="6" t="str">
        <f>IF(ENTRI!AA38=1,Analisis1!$A23&amp;", ","")</f>
        <v/>
      </c>
      <c r="W23" s="6" t="str">
        <f>IF(ENTRI!AB38=1,Analisis1!$A23&amp;", ","")</f>
        <v/>
      </c>
      <c r="X23" s="6" t="str">
        <f>IF(ENTRI!AC38=1,Analisis1!$A23&amp;", ","")</f>
        <v/>
      </c>
      <c r="Y23" s="6" t="str">
        <f>IF(ENTRI!AD38=1,Analisis1!$A23&amp;", ","")</f>
        <v/>
      </c>
      <c r="Z23" s="6" t="str">
        <f>IF(ENTRI!AE38=1,Analisis1!$A23&amp;", ","")</f>
        <v/>
      </c>
      <c r="AA23" s="6" t="str">
        <f>IF(ENTRI!AF38=1,Analisis1!$A23&amp;", ","")</f>
        <v/>
      </c>
      <c r="AB23" s="6" t="str">
        <f>IF(ENTRI!AG38=1,Analisis1!$A23&amp;", ","")</f>
        <v/>
      </c>
      <c r="AC23" s="6" t="str">
        <f>IF(ENTRI!AH38=1,Analisis1!$A23&amp;", ","")</f>
        <v/>
      </c>
      <c r="AD23" s="6" t="str">
        <f>IF(ENTRI!AI38=1,Analisis1!$A23&amp;", ","")</f>
        <v/>
      </c>
      <c r="AE23" s="6" t="str">
        <f>IF(ENTRI!AJ38=1,Analisis1!$A23&amp;", ","")</f>
        <v/>
      </c>
      <c r="AF23" s="6" t="str">
        <f>IF(ENTRI!AK38=1,Analisis1!$A23&amp;", ","")</f>
        <v/>
      </c>
      <c r="AG23" s="6" t="str">
        <f>IF(ENTRI!AL38=1,Analisis1!$A23&amp;", ","")</f>
        <v/>
      </c>
      <c r="AH23" s="6" t="str">
        <f>IF(ENTRI!AM38=1,Analisis1!$A23&amp;", ","")</f>
        <v/>
      </c>
      <c r="AI23" s="6" t="str">
        <f>IF(ENTRI!AN38=1,Analisis1!$A23&amp;", ","")</f>
        <v/>
      </c>
      <c r="AJ23" s="6" t="str">
        <f>IF(ENTRI!AO38=1,Analisis1!$A23&amp;", ","")</f>
        <v/>
      </c>
      <c r="AK23" s="6" t="str">
        <f>IF(ENTRI!AP38=1,Analisis1!$A23&amp;", ","")</f>
        <v/>
      </c>
      <c r="AL23" s="6" t="str">
        <f>IF(ENTRI!AQ38=1,Analisis1!$A23&amp;", ","")</f>
        <v/>
      </c>
      <c r="AM23" s="6" t="str">
        <f>IF(ENTRI!AR38=1,Analisis1!$A23&amp;", ","")</f>
        <v/>
      </c>
      <c r="AN23" s="6" t="str">
        <f>IF(ENTRI!AS38=1,Analisis1!$A23&amp;", ","")</f>
        <v/>
      </c>
      <c r="AO23" s="6" t="str">
        <f>IF(ENTRI!AT38=1,Analisis1!$A23&amp;", ","")</f>
        <v/>
      </c>
      <c r="AP23" s="6" t="str">
        <f>IF(ENTRI!AU38=1,Analisis1!$A23&amp;", ","")</f>
        <v/>
      </c>
      <c r="AQ23" s="6" t="str">
        <f>IF(ENTRI!AV38=1,Analisis1!$A23&amp;", ","")</f>
        <v/>
      </c>
      <c r="AR23" s="6" t="str">
        <f>IF(ENTRI!AW38=1,Analisis1!$A23&amp;", ","")</f>
        <v/>
      </c>
      <c r="AS23" s="6" t="str">
        <f>IF(ENTRI!AX38=1,Analisis1!$A23&amp;", ","")</f>
        <v/>
      </c>
      <c r="AT23" s="6" t="str">
        <f>IF(ENTRI!AY38=1,Analisis1!$A23&amp;", ","")</f>
        <v/>
      </c>
      <c r="AU23" s="6" t="str">
        <f>IF(ENTRI!AZ38=1,Analisis1!$A23&amp;", ","")</f>
        <v/>
      </c>
      <c r="AV23" s="6" t="str">
        <f>IF(ENTRI!BA38=1,Analisis1!$A23&amp;", ","")</f>
        <v/>
      </c>
      <c r="AW23" s="6" t="str">
        <f>IF(ENTRI!BB38=1,Analisis1!$A23&amp;", ","")</f>
        <v/>
      </c>
      <c r="AX23" s="6" t="str">
        <f>IF(ENTRI!BC38=1,Analisis1!$A23&amp;", ","")</f>
        <v/>
      </c>
      <c r="AY23" s="6" t="str">
        <f>IF(ENTRI!BD38=1,Analisis1!$A23&amp;", ","")</f>
        <v/>
      </c>
    </row>
    <row r="24" spans="1:51" x14ac:dyDescent="0.35">
      <c r="A24" s="5" t="e">
        <f>ENTRI!#REF!</f>
        <v>#REF!</v>
      </c>
      <c r="B24" s="6" t="e">
        <f>IF(ENTRI!#REF!=1,Analisis1!$A24&amp;", ","")</f>
        <v>#REF!</v>
      </c>
      <c r="C24" s="6" t="e">
        <f>IF(ENTRI!#REF!=1,Analisis1!$A24&amp;", ","")</f>
        <v>#REF!</v>
      </c>
      <c r="D24" s="6" t="e">
        <f>IF(ENTRI!#REF!=1,Analisis1!$A24&amp;", ","")</f>
        <v>#REF!</v>
      </c>
      <c r="E24" s="6" t="e">
        <f>IF(ENTRI!#REF!=1,Analisis1!$A24&amp;", ","")</f>
        <v>#REF!</v>
      </c>
      <c r="F24" s="6" t="e">
        <f>IF(ENTRI!#REF!=1,Analisis1!$A24&amp;", ","")</f>
        <v>#REF!</v>
      </c>
      <c r="G24" s="6" t="e">
        <f>IF(ENTRI!#REF!=1,Analisis1!$A24&amp;", ","")</f>
        <v>#REF!</v>
      </c>
      <c r="H24" s="6" t="e">
        <f>IF(ENTRI!#REF!=1,Analisis1!$A24&amp;", ","")</f>
        <v>#REF!</v>
      </c>
      <c r="I24" s="6" t="e">
        <f>IF(ENTRI!#REF!=1,Analisis1!$A24&amp;", ","")</f>
        <v>#REF!</v>
      </c>
      <c r="J24" s="6" t="e">
        <f>IF(ENTRI!#REF!=1,Analisis1!$A24&amp;", ","")</f>
        <v>#REF!</v>
      </c>
      <c r="K24" s="6" t="e">
        <f>IF(ENTRI!#REF!=1,Analisis1!$A24&amp;", ","")</f>
        <v>#REF!</v>
      </c>
      <c r="L24" s="6" t="e">
        <f>IF(ENTRI!#REF!=1,Analisis1!$A24&amp;", ","")</f>
        <v>#REF!</v>
      </c>
      <c r="M24" s="6" t="e">
        <f>IF(ENTRI!#REF!=1,Analisis1!$A24&amp;", ","")</f>
        <v>#REF!</v>
      </c>
      <c r="N24" s="6" t="e">
        <f>IF(ENTRI!#REF!=1,Analisis1!$A24&amp;", ","")</f>
        <v>#REF!</v>
      </c>
      <c r="O24" s="6" t="e">
        <f>IF(ENTRI!#REF!=1,Analisis1!$A24&amp;", ","")</f>
        <v>#REF!</v>
      </c>
      <c r="P24" s="6" t="e">
        <f>IF(ENTRI!#REF!=1,Analisis1!$A24&amp;", ","")</f>
        <v>#REF!</v>
      </c>
      <c r="Q24" s="6" t="e">
        <f>IF(ENTRI!#REF!=1,Analisis1!$A24&amp;", ","")</f>
        <v>#REF!</v>
      </c>
      <c r="R24" s="6" t="e">
        <f>IF(ENTRI!#REF!=1,Analisis1!$A24&amp;", ","")</f>
        <v>#REF!</v>
      </c>
      <c r="S24" s="6" t="e">
        <f>IF(ENTRI!#REF!=1,Analisis1!$A24&amp;", ","")</f>
        <v>#REF!</v>
      </c>
      <c r="T24" s="6" t="e">
        <f>IF(ENTRI!#REF!=1,Analisis1!$A24&amp;", ","")</f>
        <v>#REF!</v>
      </c>
      <c r="U24" s="6" t="e">
        <f>IF(ENTRI!#REF!=1,Analisis1!$A24&amp;", ","")</f>
        <v>#REF!</v>
      </c>
      <c r="V24" s="6" t="e">
        <f>IF(ENTRI!#REF!=1,Analisis1!$A24&amp;", ","")</f>
        <v>#REF!</v>
      </c>
      <c r="W24" s="6" t="e">
        <f>IF(ENTRI!#REF!=1,Analisis1!$A24&amp;", ","")</f>
        <v>#REF!</v>
      </c>
      <c r="X24" s="6" t="e">
        <f>IF(ENTRI!#REF!=1,Analisis1!$A24&amp;", ","")</f>
        <v>#REF!</v>
      </c>
      <c r="Y24" s="6" t="e">
        <f>IF(ENTRI!#REF!=1,Analisis1!$A24&amp;", ","")</f>
        <v>#REF!</v>
      </c>
      <c r="Z24" s="6" t="e">
        <f>IF(ENTRI!#REF!=1,Analisis1!$A24&amp;", ","")</f>
        <v>#REF!</v>
      </c>
      <c r="AA24" s="6" t="e">
        <f>IF(ENTRI!#REF!=1,Analisis1!$A24&amp;", ","")</f>
        <v>#REF!</v>
      </c>
      <c r="AB24" s="6" t="e">
        <f>IF(ENTRI!#REF!=1,Analisis1!$A24&amp;", ","")</f>
        <v>#REF!</v>
      </c>
      <c r="AC24" s="6" t="e">
        <f>IF(ENTRI!#REF!=1,Analisis1!$A24&amp;", ","")</f>
        <v>#REF!</v>
      </c>
      <c r="AD24" s="6" t="e">
        <f>IF(ENTRI!#REF!=1,Analisis1!$A24&amp;", ","")</f>
        <v>#REF!</v>
      </c>
      <c r="AE24" s="6" t="e">
        <f>IF(ENTRI!#REF!=1,Analisis1!$A24&amp;", ","")</f>
        <v>#REF!</v>
      </c>
      <c r="AF24" s="6" t="e">
        <f>IF(ENTRI!#REF!=1,Analisis1!$A24&amp;", ","")</f>
        <v>#REF!</v>
      </c>
      <c r="AG24" s="6" t="e">
        <f>IF(ENTRI!#REF!=1,Analisis1!$A24&amp;", ","")</f>
        <v>#REF!</v>
      </c>
      <c r="AH24" s="6" t="e">
        <f>IF(ENTRI!#REF!=1,Analisis1!$A24&amp;", ","")</f>
        <v>#REF!</v>
      </c>
      <c r="AI24" s="6" t="e">
        <f>IF(ENTRI!#REF!=1,Analisis1!$A24&amp;", ","")</f>
        <v>#REF!</v>
      </c>
      <c r="AJ24" s="6" t="e">
        <f>IF(ENTRI!#REF!=1,Analisis1!$A24&amp;", ","")</f>
        <v>#REF!</v>
      </c>
      <c r="AK24" s="6" t="e">
        <f>IF(ENTRI!#REF!=1,Analisis1!$A24&amp;", ","")</f>
        <v>#REF!</v>
      </c>
      <c r="AL24" s="6" t="e">
        <f>IF(ENTRI!#REF!=1,Analisis1!$A24&amp;", ","")</f>
        <v>#REF!</v>
      </c>
      <c r="AM24" s="6" t="e">
        <f>IF(ENTRI!#REF!=1,Analisis1!$A24&amp;", ","")</f>
        <v>#REF!</v>
      </c>
      <c r="AN24" s="6" t="e">
        <f>IF(ENTRI!#REF!=1,Analisis1!$A24&amp;", ","")</f>
        <v>#REF!</v>
      </c>
      <c r="AO24" s="6" t="e">
        <f>IF(ENTRI!#REF!=1,Analisis1!$A24&amp;", ","")</f>
        <v>#REF!</v>
      </c>
      <c r="AP24" s="6" t="e">
        <f>IF(ENTRI!#REF!=1,Analisis1!$A24&amp;", ","")</f>
        <v>#REF!</v>
      </c>
      <c r="AQ24" s="6" t="e">
        <f>IF(ENTRI!#REF!=1,Analisis1!$A24&amp;", ","")</f>
        <v>#REF!</v>
      </c>
      <c r="AR24" s="6" t="e">
        <f>IF(ENTRI!#REF!=1,Analisis1!$A24&amp;", ","")</f>
        <v>#REF!</v>
      </c>
      <c r="AS24" s="6" t="e">
        <f>IF(ENTRI!#REF!=1,Analisis1!$A24&amp;", ","")</f>
        <v>#REF!</v>
      </c>
      <c r="AT24" s="6" t="e">
        <f>IF(ENTRI!#REF!=1,Analisis1!$A24&amp;", ","")</f>
        <v>#REF!</v>
      </c>
      <c r="AU24" s="6" t="e">
        <f>IF(ENTRI!#REF!=1,Analisis1!$A24&amp;", ","")</f>
        <v>#REF!</v>
      </c>
      <c r="AV24" s="6" t="e">
        <f>IF(ENTRI!#REF!=1,Analisis1!$A24&amp;", ","")</f>
        <v>#REF!</v>
      </c>
      <c r="AW24" s="6" t="e">
        <f>IF(ENTRI!#REF!=1,Analisis1!$A24&amp;", ","")</f>
        <v>#REF!</v>
      </c>
      <c r="AX24" s="6" t="e">
        <f>IF(ENTRI!#REF!=1,Analisis1!$A24&amp;", ","")</f>
        <v>#REF!</v>
      </c>
      <c r="AY24" s="6" t="e">
        <f>IF(ENTRI!#REF!=1,Analisis1!$A24&amp;", ","")</f>
        <v>#REF!</v>
      </c>
    </row>
    <row r="25" spans="1:51" x14ac:dyDescent="0.35">
      <c r="A25" s="5" t="e">
        <f>ENTRI!#REF!</f>
        <v>#REF!</v>
      </c>
      <c r="B25" s="6" t="e">
        <f>IF(ENTRI!#REF!=1,Analisis1!$A25&amp;", ","")</f>
        <v>#REF!</v>
      </c>
      <c r="C25" s="6" t="e">
        <f>IF(ENTRI!#REF!=1,Analisis1!$A25&amp;", ","")</f>
        <v>#REF!</v>
      </c>
      <c r="D25" s="6" t="e">
        <f>IF(ENTRI!#REF!=1,Analisis1!$A25&amp;", ","")</f>
        <v>#REF!</v>
      </c>
      <c r="E25" s="6" t="e">
        <f>IF(ENTRI!#REF!=1,Analisis1!$A25&amp;", ","")</f>
        <v>#REF!</v>
      </c>
      <c r="F25" s="6" t="e">
        <f>IF(ENTRI!#REF!=1,Analisis1!$A25&amp;", ","")</f>
        <v>#REF!</v>
      </c>
      <c r="G25" s="6" t="e">
        <f>IF(ENTRI!#REF!=1,Analisis1!$A25&amp;", ","")</f>
        <v>#REF!</v>
      </c>
      <c r="H25" s="6" t="e">
        <f>IF(ENTRI!#REF!=1,Analisis1!$A25&amp;", ","")</f>
        <v>#REF!</v>
      </c>
      <c r="I25" s="6" t="e">
        <f>IF(ENTRI!#REF!=1,Analisis1!$A25&amp;", ","")</f>
        <v>#REF!</v>
      </c>
      <c r="J25" s="6" t="e">
        <f>IF(ENTRI!#REF!=1,Analisis1!$A25&amp;", ","")</f>
        <v>#REF!</v>
      </c>
      <c r="K25" s="6" t="e">
        <f>IF(ENTRI!#REF!=1,Analisis1!$A25&amp;", ","")</f>
        <v>#REF!</v>
      </c>
      <c r="L25" s="6" t="e">
        <f>IF(ENTRI!#REF!=1,Analisis1!$A25&amp;", ","")</f>
        <v>#REF!</v>
      </c>
      <c r="M25" s="6" t="e">
        <f>IF(ENTRI!#REF!=1,Analisis1!$A25&amp;", ","")</f>
        <v>#REF!</v>
      </c>
      <c r="N25" s="6" t="e">
        <f>IF(ENTRI!#REF!=1,Analisis1!$A25&amp;", ","")</f>
        <v>#REF!</v>
      </c>
      <c r="O25" s="6" t="e">
        <f>IF(ENTRI!#REF!=1,Analisis1!$A25&amp;", ","")</f>
        <v>#REF!</v>
      </c>
      <c r="P25" s="6" t="e">
        <f>IF(ENTRI!#REF!=1,Analisis1!$A25&amp;", ","")</f>
        <v>#REF!</v>
      </c>
      <c r="Q25" s="6" t="e">
        <f>IF(ENTRI!#REF!=1,Analisis1!$A25&amp;", ","")</f>
        <v>#REF!</v>
      </c>
      <c r="R25" s="6" t="e">
        <f>IF(ENTRI!#REF!=1,Analisis1!$A25&amp;", ","")</f>
        <v>#REF!</v>
      </c>
      <c r="S25" s="6" t="e">
        <f>IF(ENTRI!#REF!=1,Analisis1!$A25&amp;", ","")</f>
        <v>#REF!</v>
      </c>
      <c r="T25" s="6" t="e">
        <f>IF(ENTRI!#REF!=1,Analisis1!$A25&amp;", ","")</f>
        <v>#REF!</v>
      </c>
      <c r="U25" s="6" t="e">
        <f>IF(ENTRI!#REF!=1,Analisis1!$A25&amp;", ","")</f>
        <v>#REF!</v>
      </c>
      <c r="V25" s="6" t="e">
        <f>IF(ENTRI!#REF!=1,Analisis1!$A25&amp;", ","")</f>
        <v>#REF!</v>
      </c>
      <c r="W25" s="6" t="e">
        <f>IF(ENTRI!#REF!=1,Analisis1!$A25&amp;", ","")</f>
        <v>#REF!</v>
      </c>
      <c r="X25" s="6" t="e">
        <f>IF(ENTRI!#REF!=1,Analisis1!$A25&amp;", ","")</f>
        <v>#REF!</v>
      </c>
      <c r="Y25" s="6" t="e">
        <f>IF(ENTRI!#REF!=1,Analisis1!$A25&amp;", ","")</f>
        <v>#REF!</v>
      </c>
      <c r="Z25" s="6" t="e">
        <f>IF(ENTRI!#REF!=1,Analisis1!$A25&amp;", ","")</f>
        <v>#REF!</v>
      </c>
      <c r="AA25" s="6" t="e">
        <f>IF(ENTRI!#REF!=1,Analisis1!$A25&amp;", ","")</f>
        <v>#REF!</v>
      </c>
      <c r="AB25" s="6" t="e">
        <f>IF(ENTRI!#REF!=1,Analisis1!$A25&amp;", ","")</f>
        <v>#REF!</v>
      </c>
      <c r="AC25" s="6" t="e">
        <f>IF(ENTRI!#REF!=1,Analisis1!$A25&amp;", ","")</f>
        <v>#REF!</v>
      </c>
      <c r="AD25" s="6" t="e">
        <f>IF(ENTRI!#REF!=1,Analisis1!$A25&amp;", ","")</f>
        <v>#REF!</v>
      </c>
      <c r="AE25" s="6" t="e">
        <f>IF(ENTRI!#REF!=1,Analisis1!$A25&amp;", ","")</f>
        <v>#REF!</v>
      </c>
      <c r="AF25" s="6" t="e">
        <f>IF(ENTRI!#REF!=1,Analisis1!$A25&amp;", ","")</f>
        <v>#REF!</v>
      </c>
      <c r="AG25" s="6" t="e">
        <f>IF(ENTRI!#REF!=1,Analisis1!$A25&amp;", ","")</f>
        <v>#REF!</v>
      </c>
      <c r="AH25" s="6" t="e">
        <f>IF(ENTRI!#REF!=1,Analisis1!$A25&amp;", ","")</f>
        <v>#REF!</v>
      </c>
      <c r="AI25" s="6" t="e">
        <f>IF(ENTRI!#REF!=1,Analisis1!$A25&amp;", ","")</f>
        <v>#REF!</v>
      </c>
      <c r="AJ25" s="6" t="e">
        <f>IF(ENTRI!#REF!=1,Analisis1!$A25&amp;", ","")</f>
        <v>#REF!</v>
      </c>
      <c r="AK25" s="6" t="e">
        <f>IF(ENTRI!#REF!=1,Analisis1!$A25&amp;", ","")</f>
        <v>#REF!</v>
      </c>
      <c r="AL25" s="6" t="e">
        <f>IF(ENTRI!#REF!=1,Analisis1!$A25&amp;", ","")</f>
        <v>#REF!</v>
      </c>
      <c r="AM25" s="6" t="e">
        <f>IF(ENTRI!#REF!=1,Analisis1!$A25&amp;", ","")</f>
        <v>#REF!</v>
      </c>
      <c r="AN25" s="6" t="e">
        <f>IF(ENTRI!#REF!=1,Analisis1!$A25&amp;", ","")</f>
        <v>#REF!</v>
      </c>
      <c r="AO25" s="6" t="e">
        <f>IF(ENTRI!#REF!=1,Analisis1!$A25&amp;", ","")</f>
        <v>#REF!</v>
      </c>
      <c r="AP25" s="6" t="e">
        <f>IF(ENTRI!#REF!=1,Analisis1!$A25&amp;", ","")</f>
        <v>#REF!</v>
      </c>
      <c r="AQ25" s="6" t="e">
        <f>IF(ENTRI!#REF!=1,Analisis1!$A25&amp;", ","")</f>
        <v>#REF!</v>
      </c>
      <c r="AR25" s="6" t="e">
        <f>IF(ENTRI!#REF!=1,Analisis1!$A25&amp;", ","")</f>
        <v>#REF!</v>
      </c>
      <c r="AS25" s="6" t="e">
        <f>IF(ENTRI!#REF!=1,Analisis1!$A25&amp;", ","")</f>
        <v>#REF!</v>
      </c>
      <c r="AT25" s="6" t="e">
        <f>IF(ENTRI!#REF!=1,Analisis1!$A25&amp;", ","")</f>
        <v>#REF!</v>
      </c>
      <c r="AU25" s="6" t="e">
        <f>IF(ENTRI!#REF!=1,Analisis1!$A25&amp;", ","")</f>
        <v>#REF!</v>
      </c>
      <c r="AV25" s="6" t="e">
        <f>IF(ENTRI!#REF!=1,Analisis1!$A25&amp;", ","")</f>
        <v>#REF!</v>
      </c>
      <c r="AW25" s="6" t="e">
        <f>IF(ENTRI!#REF!=1,Analisis1!$A25&amp;", ","")</f>
        <v>#REF!</v>
      </c>
      <c r="AX25" s="6" t="e">
        <f>IF(ENTRI!#REF!=1,Analisis1!$A25&amp;", ","")</f>
        <v>#REF!</v>
      </c>
      <c r="AY25" s="6" t="e">
        <f>IF(ENTRI!#REF!=1,Analisis1!$A25&amp;", ","")</f>
        <v>#REF!</v>
      </c>
    </row>
    <row r="26" spans="1:51" x14ac:dyDescent="0.35">
      <c r="A26" s="5" t="e">
        <f>ENTRI!#REF!</f>
        <v>#REF!</v>
      </c>
      <c r="B26" s="6" t="e">
        <f>IF(ENTRI!#REF!=1,Analisis1!$A26&amp;", ","")</f>
        <v>#REF!</v>
      </c>
      <c r="C26" s="6" t="e">
        <f>IF(ENTRI!#REF!=1,Analisis1!$A26&amp;", ","")</f>
        <v>#REF!</v>
      </c>
      <c r="D26" s="6" t="e">
        <f>IF(ENTRI!#REF!=1,Analisis1!$A26&amp;", ","")</f>
        <v>#REF!</v>
      </c>
      <c r="E26" s="6" t="e">
        <f>IF(ENTRI!#REF!=1,Analisis1!$A26&amp;", ","")</f>
        <v>#REF!</v>
      </c>
      <c r="F26" s="6" t="e">
        <f>IF(ENTRI!#REF!=1,Analisis1!$A26&amp;", ","")</f>
        <v>#REF!</v>
      </c>
      <c r="G26" s="6" t="e">
        <f>IF(ENTRI!#REF!=1,Analisis1!$A26&amp;", ","")</f>
        <v>#REF!</v>
      </c>
      <c r="H26" s="6" t="e">
        <f>IF(ENTRI!#REF!=1,Analisis1!$A26&amp;", ","")</f>
        <v>#REF!</v>
      </c>
      <c r="I26" s="6" t="e">
        <f>IF(ENTRI!#REF!=1,Analisis1!$A26&amp;", ","")</f>
        <v>#REF!</v>
      </c>
      <c r="J26" s="6" t="e">
        <f>IF(ENTRI!#REF!=1,Analisis1!$A26&amp;", ","")</f>
        <v>#REF!</v>
      </c>
      <c r="K26" s="6" t="e">
        <f>IF(ENTRI!#REF!=1,Analisis1!$A26&amp;", ","")</f>
        <v>#REF!</v>
      </c>
      <c r="L26" s="6" t="e">
        <f>IF(ENTRI!#REF!=1,Analisis1!$A26&amp;", ","")</f>
        <v>#REF!</v>
      </c>
      <c r="M26" s="6" t="e">
        <f>IF(ENTRI!#REF!=1,Analisis1!$A26&amp;", ","")</f>
        <v>#REF!</v>
      </c>
      <c r="N26" s="6" t="e">
        <f>IF(ENTRI!#REF!=1,Analisis1!$A26&amp;", ","")</f>
        <v>#REF!</v>
      </c>
      <c r="O26" s="6" t="e">
        <f>IF(ENTRI!#REF!=1,Analisis1!$A26&amp;", ","")</f>
        <v>#REF!</v>
      </c>
      <c r="P26" s="6" t="e">
        <f>IF(ENTRI!#REF!=1,Analisis1!$A26&amp;", ","")</f>
        <v>#REF!</v>
      </c>
      <c r="Q26" s="6" t="e">
        <f>IF(ENTRI!#REF!=1,Analisis1!$A26&amp;", ","")</f>
        <v>#REF!</v>
      </c>
      <c r="R26" s="6" t="e">
        <f>IF(ENTRI!#REF!=1,Analisis1!$A26&amp;", ","")</f>
        <v>#REF!</v>
      </c>
      <c r="S26" s="6" t="e">
        <f>IF(ENTRI!#REF!=1,Analisis1!$A26&amp;", ","")</f>
        <v>#REF!</v>
      </c>
      <c r="T26" s="6" t="e">
        <f>IF(ENTRI!#REF!=1,Analisis1!$A26&amp;", ","")</f>
        <v>#REF!</v>
      </c>
      <c r="U26" s="6" t="e">
        <f>IF(ENTRI!#REF!=1,Analisis1!$A26&amp;", ","")</f>
        <v>#REF!</v>
      </c>
      <c r="V26" s="6" t="e">
        <f>IF(ENTRI!#REF!=1,Analisis1!$A26&amp;", ","")</f>
        <v>#REF!</v>
      </c>
      <c r="W26" s="6" t="e">
        <f>IF(ENTRI!#REF!=1,Analisis1!$A26&amp;", ","")</f>
        <v>#REF!</v>
      </c>
      <c r="X26" s="6" t="e">
        <f>IF(ENTRI!#REF!=1,Analisis1!$A26&amp;", ","")</f>
        <v>#REF!</v>
      </c>
      <c r="Y26" s="6" t="e">
        <f>IF(ENTRI!#REF!=1,Analisis1!$A26&amp;", ","")</f>
        <v>#REF!</v>
      </c>
      <c r="Z26" s="6" t="e">
        <f>IF(ENTRI!#REF!=1,Analisis1!$A26&amp;", ","")</f>
        <v>#REF!</v>
      </c>
      <c r="AA26" s="6" t="e">
        <f>IF(ENTRI!#REF!=1,Analisis1!$A26&amp;", ","")</f>
        <v>#REF!</v>
      </c>
      <c r="AB26" s="6" t="e">
        <f>IF(ENTRI!#REF!=1,Analisis1!$A26&amp;", ","")</f>
        <v>#REF!</v>
      </c>
      <c r="AC26" s="6" t="e">
        <f>IF(ENTRI!#REF!=1,Analisis1!$A26&amp;", ","")</f>
        <v>#REF!</v>
      </c>
      <c r="AD26" s="6" t="e">
        <f>IF(ENTRI!#REF!=1,Analisis1!$A26&amp;", ","")</f>
        <v>#REF!</v>
      </c>
      <c r="AE26" s="6" t="e">
        <f>IF(ENTRI!#REF!=1,Analisis1!$A26&amp;", ","")</f>
        <v>#REF!</v>
      </c>
      <c r="AF26" s="6" t="e">
        <f>IF(ENTRI!#REF!=1,Analisis1!$A26&amp;", ","")</f>
        <v>#REF!</v>
      </c>
      <c r="AG26" s="6" t="e">
        <f>IF(ENTRI!#REF!=1,Analisis1!$A26&amp;", ","")</f>
        <v>#REF!</v>
      </c>
      <c r="AH26" s="6" t="e">
        <f>IF(ENTRI!#REF!=1,Analisis1!$A26&amp;", ","")</f>
        <v>#REF!</v>
      </c>
      <c r="AI26" s="6" t="e">
        <f>IF(ENTRI!#REF!=1,Analisis1!$A26&amp;", ","")</f>
        <v>#REF!</v>
      </c>
      <c r="AJ26" s="6" t="e">
        <f>IF(ENTRI!#REF!=1,Analisis1!$A26&amp;", ","")</f>
        <v>#REF!</v>
      </c>
      <c r="AK26" s="6" t="e">
        <f>IF(ENTRI!#REF!=1,Analisis1!$A26&amp;", ","")</f>
        <v>#REF!</v>
      </c>
      <c r="AL26" s="6" t="e">
        <f>IF(ENTRI!#REF!=1,Analisis1!$A26&amp;", ","")</f>
        <v>#REF!</v>
      </c>
      <c r="AM26" s="6" t="e">
        <f>IF(ENTRI!#REF!=1,Analisis1!$A26&amp;", ","")</f>
        <v>#REF!</v>
      </c>
      <c r="AN26" s="6" t="e">
        <f>IF(ENTRI!#REF!=1,Analisis1!$A26&amp;", ","")</f>
        <v>#REF!</v>
      </c>
      <c r="AO26" s="6" t="e">
        <f>IF(ENTRI!#REF!=1,Analisis1!$A26&amp;", ","")</f>
        <v>#REF!</v>
      </c>
      <c r="AP26" s="6" t="e">
        <f>IF(ENTRI!#REF!=1,Analisis1!$A26&amp;", ","")</f>
        <v>#REF!</v>
      </c>
      <c r="AQ26" s="6" t="e">
        <f>IF(ENTRI!#REF!=1,Analisis1!$A26&amp;", ","")</f>
        <v>#REF!</v>
      </c>
      <c r="AR26" s="6" t="e">
        <f>IF(ENTRI!#REF!=1,Analisis1!$A26&amp;", ","")</f>
        <v>#REF!</v>
      </c>
      <c r="AS26" s="6" t="e">
        <f>IF(ENTRI!#REF!=1,Analisis1!$A26&amp;", ","")</f>
        <v>#REF!</v>
      </c>
      <c r="AT26" s="6" t="e">
        <f>IF(ENTRI!#REF!=1,Analisis1!$A26&amp;", ","")</f>
        <v>#REF!</v>
      </c>
      <c r="AU26" s="6" t="e">
        <f>IF(ENTRI!#REF!=1,Analisis1!$A26&amp;", ","")</f>
        <v>#REF!</v>
      </c>
      <c r="AV26" s="6" t="e">
        <f>IF(ENTRI!#REF!=1,Analisis1!$A26&amp;", ","")</f>
        <v>#REF!</v>
      </c>
      <c r="AW26" s="6" t="e">
        <f>IF(ENTRI!#REF!=1,Analisis1!$A26&amp;", ","")</f>
        <v>#REF!</v>
      </c>
      <c r="AX26" s="6" t="e">
        <f>IF(ENTRI!#REF!=1,Analisis1!$A26&amp;", ","")</f>
        <v>#REF!</v>
      </c>
      <c r="AY26" s="6" t="e">
        <f>IF(ENTRI!#REF!=1,Analisis1!$A26&amp;", ","")</f>
        <v>#REF!</v>
      </c>
    </row>
    <row r="27" spans="1:51" x14ac:dyDescent="0.35">
      <c r="A27" s="5" t="e">
        <f>ENTRI!#REF!</f>
        <v>#REF!</v>
      </c>
      <c r="B27" s="6" t="e">
        <f>IF(ENTRI!#REF!=1,Analisis1!$A27&amp;", ","")</f>
        <v>#REF!</v>
      </c>
      <c r="C27" s="6" t="e">
        <f>IF(ENTRI!#REF!=1,Analisis1!$A27&amp;", ","")</f>
        <v>#REF!</v>
      </c>
      <c r="D27" s="6" t="e">
        <f>IF(ENTRI!#REF!=1,Analisis1!$A27&amp;", ","")</f>
        <v>#REF!</v>
      </c>
      <c r="E27" s="6" t="e">
        <f>IF(ENTRI!#REF!=1,Analisis1!$A27&amp;", ","")</f>
        <v>#REF!</v>
      </c>
      <c r="F27" s="6" t="e">
        <f>IF(ENTRI!#REF!=1,Analisis1!$A27&amp;", ","")</f>
        <v>#REF!</v>
      </c>
      <c r="G27" s="6" t="e">
        <f>IF(ENTRI!#REF!=1,Analisis1!$A27&amp;", ","")</f>
        <v>#REF!</v>
      </c>
      <c r="H27" s="6" t="e">
        <f>IF(ENTRI!#REF!=1,Analisis1!$A27&amp;", ","")</f>
        <v>#REF!</v>
      </c>
      <c r="I27" s="6" t="e">
        <f>IF(ENTRI!#REF!=1,Analisis1!$A27&amp;", ","")</f>
        <v>#REF!</v>
      </c>
      <c r="J27" s="6" t="e">
        <f>IF(ENTRI!#REF!=1,Analisis1!$A27&amp;", ","")</f>
        <v>#REF!</v>
      </c>
      <c r="K27" s="6" t="e">
        <f>IF(ENTRI!#REF!=1,Analisis1!$A27&amp;", ","")</f>
        <v>#REF!</v>
      </c>
      <c r="L27" s="6" t="e">
        <f>IF(ENTRI!#REF!=1,Analisis1!$A27&amp;", ","")</f>
        <v>#REF!</v>
      </c>
      <c r="M27" s="6" t="e">
        <f>IF(ENTRI!#REF!=1,Analisis1!$A27&amp;", ","")</f>
        <v>#REF!</v>
      </c>
      <c r="N27" s="6" t="e">
        <f>IF(ENTRI!#REF!=1,Analisis1!$A27&amp;", ","")</f>
        <v>#REF!</v>
      </c>
      <c r="O27" s="6" t="e">
        <f>IF(ENTRI!#REF!=1,Analisis1!$A27&amp;", ","")</f>
        <v>#REF!</v>
      </c>
      <c r="P27" s="6" t="e">
        <f>IF(ENTRI!#REF!=1,Analisis1!$A27&amp;", ","")</f>
        <v>#REF!</v>
      </c>
      <c r="Q27" s="6" t="e">
        <f>IF(ENTRI!#REF!=1,Analisis1!$A27&amp;", ","")</f>
        <v>#REF!</v>
      </c>
      <c r="R27" s="6" t="e">
        <f>IF(ENTRI!#REF!=1,Analisis1!$A27&amp;", ","")</f>
        <v>#REF!</v>
      </c>
      <c r="S27" s="6" t="e">
        <f>IF(ENTRI!#REF!=1,Analisis1!$A27&amp;", ","")</f>
        <v>#REF!</v>
      </c>
      <c r="T27" s="6" t="e">
        <f>IF(ENTRI!#REF!=1,Analisis1!$A27&amp;", ","")</f>
        <v>#REF!</v>
      </c>
      <c r="U27" s="6" t="e">
        <f>IF(ENTRI!#REF!=1,Analisis1!$A27&amp;", ","")</f>
        <v>#REF!</v>
      </c>
      <c r="V27" s="6" t="e">
        <f>IF(ENTRI!#REF!=1,Analisis1!$A27&amp;", ","")</f>
        <v>#REF!</v>
      </c>
      <c r="W27" s="6" t="e">
        <f>IF(ENTRI!#REF!=1,Analisis1!$A27&amp;", ","")</f>
        <v>#REF!</v>
      </c>
      <c r="X27" s="6" t="e">
        <f>IF(ENTRI!#REF!=1,Analisis1!$A27&amp;", ","")</f>
        <v>#REF!</v>
      </c>
      <c r="Y27" s="6" t="e">
        <f>IF(ENTRI!#REF!=1,Analisis1!$A27&amp;", ","")</f>
        <v>#REF!</v>
      </c>
      <c r="Z27" s="6" t="e">
        <f>IF(ENTRI!#REF!=1,Analisis1!$A27&amp;", ","")</f>
        <v>#REF!</v>
      </c>
      <c r="AA27" s="6" t="e">
        <f>IF(ENTRI!#REF!=1,Analisis1!$A27&amp;", ","")</f>
        <v>#REF!</v>
      </c>
      <c r="AB27" s="6" t="e">
        <f>IF(ENTRI!#REF!=1,Analisis1!$A27&amp;", ","")</f>
        <v>#REF!</v>
      </c>
      <c r="AC27" s="6" t="e">
        <f>IF(ENTRI!#REF!=1,Analisis1!$A27&amp;", ","")</f>
        <v>#REF!</v>
      </c>
      <c r="AD27" s="6" t="e">
        <f>IF(ENTRI!#REF!=1,Analisis1!$A27&amp;", ","")</f>
        <v>#REF!</v>
      </c>
      <c r="AE27" s="6" t="e">
        <f>IF(ENTRI!#REF!=1,Analisis1!$A27&amp;", ","")</f>
        <v>#REF!</v>
      </c>
      <c r="AF27" s="6" t="e">
        <f>IF(ENTRI!#REF!=1,Analisis1!$A27&amp;", ","")</f>
        <v>#REF!</v>
      </c>
      <c r="AG27" s="6" t="e">
        <f>IF(ENTRI!#REF!=1,Analisis1!$A27&amp;", ","")</f>
        <v>#REF!</v>
      </c>
      <c r="AH27" s="6" t="e">
        <f>IF(ENTRI!#REF!=1,Analisis1!$A27&amp;", ","")</f>
        <v>#REF!</v>
      </c>
      <c r="AI27" s="6" t="e">
        <f>IF(ENTRI!#REF!=1,Analisis1!$A27&amp;", ","")</f>
        <v>#REF!</v>
      </c>
      <c r="AJ27" s="6" t="e">
        <f>IF(ENTRI!#REF!=1,Analisis1!$A27&amp;", ","")</f>
        <v>#REF!</v>
      </c>
      <c r="AK27" s="6" t="e">
        <f>IF(ENTRI!#REF!=1,Analisis1!$A27&amp;", ","")</f>
        <v>#REF!</v>
      </c>
      <c r="AL27" s="6" t="e">
        <f>IF(ENTRI!#REF!=1,Analisis1!$A27&amp;", ","")</f>
        <v>#REF!</v>
      </c>
      <c r="AM27" s="6" t="e">
        <f>IF(ENTRI!#REF!=1,Analisis1!$A27&amp;", ","")</f>
        <v>#REF!</v>
      </c>
      <c r="AN27" s="6" t="e">
        <f>IF(ENTRI!#REF!=1,Analisis1!$A27&amp;", ","")</f>
        <v>#REF!</v>
      </c>
      <c r="AO27" s="6" t="e">
        <f>IF(ENTRI!#REF!=1,Analisis1!$A27&amp;", ","")</f>
        <v>#REF!</v>
      </c>
      <c r="AP27" s="6" t="e">
        <f>IF(ENTRI!#REF!=1,Analisis1!$A27&amp;", ","")</f>
        <v>#REF!</v>
      </c>
      <c r="AQ27" s="6" t="e">
        <f>IF(ENTRI!#REF!=1,Analisis1!$A27&amp;", ","")</f>
        <v>#REF!</v>
      </c>
      <c r="AR27" s="6" t="e">
        <f>IF(ENTRI!#REF!=1,Analisis1!$A27&amp;", ","")</f>
        <v>#REF!</v>
      </c>
      <c r="AS27" s="6" t="e">
        <f>IF(ENTRI!#REF!=1,Analisis1!$A27&amp;", ","")</f>
        <v>#REF!</v>
      </c>
      <c r="AT27" s="6" t="e">
        <f>IF(ENTRI!#REF!=1,Analisis1!$A27&amp;", ","")</f>
        <v>#REF!</v>
      </c>
      <c r="AU27" s="6" t="e">
        <f>IF(ENTRI!#REF!=1,Analisis1!$A27&amp;", ","")</f>
        <v>#REF!</v>
      </c>
      <c r="AV27" s="6" t="e">
        <f>IF(ENTRI!#REF!=1,Analisis1!$A27&amp;", ","")</f>
        <v>#REF!</v>
      </c>
      <c r="AW27" s="6" t="e">
        <f>IF(ENTRI!#REF!=1,Analisis1!$A27&amp;", ","")</f>
        <v>#REF!</v>
      </c>
      <c r="AX27" s="6" t="e">
        <f>IF(ENTRI!#REF!=1,Analisis1!$A27&amp;", ","")</f>
        <v>#REF!</v>
      </c>
      <c r="AY27" s="6" t="e">
        <f>IF(ENTRI!#REF!=1,Analisis1!$A27&amp;", ","")</f>
        <v>#REF!</v>
      </c>
    </row>
    <row r="28" spans="1:51" x14ac:dyDescent="0.35">
      <c r="A28" s="5" t="e">
        <f>ENTRI!#REF!</f>
        <v>#REF!</v>
      </c>
      <c r="B28" s="6" t="e">
        <f>IF(ENTRI!#REF!=1,Analisis1!$A28&amp;", ","")</f>
        <v>#REF!</v>
      </c>
      <c r="C28" s="6" t="e">
        <f>IF(ENTRI!#REF!=1,Analisis1!$A28&amp;", ","")</f>
        <v>#REF!</v>
      </c>
      <c r="D28" s="6" t="e">
        <f>IF(ENTRI!#REF!=1,Analisis1!$A28&amp;", ","")</f>
        <v>#REF!</v>
      </c>
      <c r="E28" s="6" t="e">
        <f>IF(ENTRI!#REF!=1,Analisis1!$A28&amp;", ","")</f>
        <v>#REF!</v>
      </c>
      <c r="F28" s="6" t="e">
        <f>IF(ENTRI!#REF!=1,Analisis1!$A28&amp;", ","")</f>
        <v>#REF!</v>
      </c>
      <c r="G28" s="6" t="e">
        <f>IF(ENTRI!#REF!=1,Analisis1!$A28&amp;", ","")</f>
        <v>#REF!</v>
      </c>
      <c r="H28" s="6" t="e">
        <f>IF(ENTRI!#REF!=1,Analisis1!$A28&amp;", ","")</f>
        <v>#REF!</v>
      </c>
      <c r="I28" s="6" t="e">
        <f>IF(ENTRI!#REF!=1,Analisis1!$A28&amp;", ","")</f>
        <v>#REF!</v>
      </c>
      <c r="J28" s="6" t="e">
        <f>IF(ENTRI!#REF!=1,Analisis1!$A28&amp;", ","")</f>
        <v>#REF!</v>
      </c>
      <c r="K28" s="6" t="e">
        <f>IF(ENTRI!#REF!=1,Analisis1!$A28&amp;", ","")</f>
        <v>#REF!</v>
      </c>
      <c r="L28" s="6" t="e">
        <f>IF(ENTRI!#REF!=1,Analisis1!$A28&amp;", ","")</f>
        <v>#REF!</v>
      </c>
      <c r="M28" s="6" t="e">
        <f>IF(ENTRI!#REF!=1,Analisis1!$A28&amp;", ","")</f>
        <v>#REF!</v>
      </c>
      <c r="N28" s="6" t="e">
        <f>IF(ENTRI!#REF!=1,Analisis1!$A28&amp;", ","")</f>
        <v>#REF!</v>
      </c>
      <c r="O28" s="6" t="e">
        <f>IF(ENTRI!#REF!=1,Analisis1!$A28&amp;", ","")</f>
        <v>#REF!</v>
      </c>
      <c r="P28" s="6" t="e">
        <f>IF(ENTRI!#REF!=1,Analisis1!$A28&amp;", ","")</f>
        <v>#REF!</v>
      </c>
      <c r="Q28" s="6" t="e">
        <f>IF(ENTRI!#REF!=1,Analisis1!$A28&amp;", ","")</f>
        <v>#REF!</v>
      </c>
      <c r="R28" s="6" t="e">
        <f>IF(ENTRI!#REF!=1,Analisis1!$A28&amp;", ","")</f>
        <v>#REF!</v>
      </c>
      <c r="S28" s="6" t="e">
        <f>IF(ENTRI!#REF!=1,Analisis1!$A28&amp;", ","")</f>
        <v>#REF!</v>
      </c>
      <c r="T28" s="6" t="e">
        <f>IF(ENTRI!#REF!=1,Analisis1!$A28&amp;", ","")</f>
        <v>#REF!</v>
      </c>
      <c r="U28" s="6" t="e">
        <f>IF(ENTRI!#REF!=1,Analisis1!$A28&amp;", ","")</f>
        <v>#REF!</v>
      </c>
      <c r="V28" s="6" t="e">
        <f>IF(ENTRI!#REF!=1,Analisis1!$A28&amp;", ","")</f>
        <v>#REF!</v>
      </c>
      <c r="W28" s="6" t="e">
        <f>IF(ENTRI!#REF!=1,Analisis1!$A28&amp;", ","")</f>
        <v>#REF!</v>
      </c>
      <c r="X28" s="6" t="e">
        <f>IF(ENTRI!#REF!=1,Analisis1!$A28&amp;", ","")</f>
        <v>#REF!</v>
      </c>
      <c r="Y28" s="6" t="e">
        <f>IF(ENTRI!#REF!=1,Analisis1!$A28&amp;", ","")</f>
        <v>#REF!</v>
      </c>
      <c r="Z28" s="6" t="e">
        <f>IF(ENTRI!#REF!=1,Analisis1!$A28&amp;", ","")</f>
        <v>#REF!</v>
      </c>
      <c r="AA28" s="6" t="e">
        <f>IF(ENTRI!#REF!=1,Analisis1!$A28&amp;", ","")</f>
        <v>#REF!</v>
      </c>
      <c r="AB28" s="6" t="e">
        <f>IF(ENTRI!#REF!=1,Analisis1!$A28&amp;", ","")</f>
        <v>#REF!</v>
      </c>
      <c r="AC28" s="6" t="e">
        <f>IF(ENTRI!#REF!=1,Analisis1!$A28&amp;", ","")</f>
        <v>#REF!</v>
      </c>
      <c r="AD28" s="6" t="e">
        <f>IF(ENTRI!#REF!=1,Analisis1!$A28&amp;", ","")</f>
        <v>#REF!</v>
      </c>
      <c r="AE28" s="6" t="e">
        <f>IF(ENTRI!#REF!=1,Analisis1!$A28&amp;", ","")</f>
        <v>#REF!</v>
      </c>
      <c r="AF28" s="6" t="e">
        <f>IF(ENTRI!#REF!=1,Analisis1!$A28&amp;", ","")</f>
        <v>#REF!</v>
      </c>
      <c r="AG28" s="6" t="e">
        <f>IF(ENTRI!#REF!=1,Analisis1!$A28&amp;", ","")</f>
        <v>#REF!</v>
      </c>
      <c r="AH28" s="6" t="e">
        <f>IF(ENTRI!#REF!=1,Analisis1!$A28&amp;", ","")</f>
        <v>#REF!</v>
      </c>
      <c r="AI28" s="6" t="e">
        <f>IF(ENTRI!#REF!=1,Analisis1!$A28&amp;", ","")</f>
        <v>#REF!</v>
      </c>
      <c r="AJ28" s="6" t="e">
        <f>IF(ENTRI!#REF!=1,Analisis1!$A28&amp;", ","")</f>
        <v>#REF!</v>
      </c>
      <c r="AK28" s="6" t="e">
        <f>IF(ENTRI!#REF!=1,Analisis1!$A28&amp;", ","")</f>
        <v>#REF!</v>
      </c>
      <c r="AL28" s="6" t="e">
        <f>IF(ENTRI!#REF!=1,Analisis1!$A28&amp;", ","")</f>
        <v>#REF!</v>
      </c>
      <c r="AM28" s="6" t="e">
        <f>IF(ENTRI!#REF!=1,Analisis1!$A28&amp;", ","")</f>
        <v>#REF!</v>
      </c>
      <c r="AN28" s="6" t="e">
        <f>IF(ENTRI!#REF!=1,Analisis1!$A28&amp;", ","")</f>
        <v>#REF!</v>
      </c>
      <c r="AO28" s="6" t="e">
        <f>IF(ENTRI!#REF!=1,Analisis1!$A28&amp;", ","")</f>
        <v>#REF!</v>
      </c>
      <c r="AP28" s="6" t="e">
        <f>IF(ENTRI!#REF!=1,Analisis1!$A28&amp;", ","")</f>
        <v>#REF!</v>
      </c>
      <c r="AQ28" s="6" t="e">
        <f>IF(ENTRI!#REF!=1,Analisis1!$A28&amp;", ","")</f>
        <v>#REF!</v>
      </c>
      <c r="AR28" s="6" t="e">
        <f>IF(ENTRI!#REF!=1,Analisis1!$A28&amp;", ","")</f>
        <v>#REF!</v>
      </c>
      <c r="AS28" s="6" t="e">
        <f>IF(ENTRI!#REF!=1,Analisis1!$A28&amp;", ","")</f>
        <v>#REF!</v>
      </c>
      <c r="AT28" s="6" t="e">
        <f>IF(ENTRI!#REF!=1,Analisis1!$A28&amp;", ","")</f>
        <v>#REF!</v>
      </c>
      <c r="AU28" s="6" t="e">
        <f>IF(ENTRI!#REF!=1,Analisis1!$A28&amp;", ","")</f>
        <v>#REF!</v>
      </c>
      <c r="AV28" s="6" t="e">
        <f>IF(ENTRI!#REF!=1,Analisis1!$A28&amp;", ","")</f>
        <v>#REF!</v>
      </c>
      <c r="AW28" s="6" t="e">
        <f>IF(ENTRI!#REF!=1,Analisis1!$A28&amp;", ","")</f>
        <v>#REF!</v>
      </c>
      <c r="AX28" s="6" t="e">
        <f>IF(ENTRI!#REF!=1,Analisis1!$A28&amp;", ","")</f>
        <v>#REF!</v>
      </c>
      <c r="AY28" s="6" t="e">
        <f>IF(ENTRI!#REF!=1,Analisis1!$A28&amp;", ","")</f>
        <v>#REF!</v>
      </c>
    </row>
    <row r="29" spans="1:51" x14ac:dyDescent="0.35">
      <c r="A29" s="5" t="e">
        <f>ENTRI!#REF!</f>
        <v>#REF!</v>
      </c>
      <c r="B29" s="6" t="e">
        <f>IF(ENTRI!#REF!=1,Analisis1!$A29&amp;", ","")</f>
        <v>#REF!</v>
      </c>
      <c r="C29" s="6" t="e">
        <f>IF(ENTRI!#REF!=1,Analisis1!$A29&amp;", ","")</f>
        <v>#REF!</v>
      </c>
      <c r="D29" s="6" t="e">
        <f>IF(ENTRI!#REF!=1,Analisis1!$A29&amp;", ","")</f>
        <v>#REF!</v>
      </c>
      <c r="E29" s="6" t="e">
        <f>IF(ENTRI!#REF!=1,Analisis1!$A29&amp;", ","")</f>
        <v>#REF!</v>
      </c>
      <c r="F29" s="6" t="e">
        <f>IF(ENTRI!#REF!=1,Analisis1!$A29&amp;", ","")</f>
        <v>#REF!</v>
      </c>
      <c r="G29" s="6" t="e">
        <f>IF(ENTRI!#REF!=1,Analisis1!$A29&amp;", ","")</f>
        <v>#REF!</v>
      </c>
      <c r="H29" s="6" t="e">
        <f>IF(ENTRI!#REF!=1,Analisis1!$A29&amp;", ","")</f>
        <v>#REF!</v>
      </c>
      <c r="I29" s="6" t="e">
        <f>IF(ENTRI!#REF!=1,Analisis1!$A29&amp;", ","")</f>
        <v>#REF!</v>
      </c>
      <c r="J29" s="6" t="e">
        <f>IF(ENTRI!#REF!=1,Analisis1!$A29&amp;", ","")</f>
        <v>#REF!</v>
      </c>
      <c r="K29" s="6" t="e">
        <f>IF(ENTRI!#REF!=1,Analisis1!$A29&amp;", ","")</f>
        <v>#REF!</v>
      </c>
      <c r="L29" s="6" t="e">
        <f>IF(ENTRI!#REF!=1,Analisis1!$A29&amp;", ","")</f>
        <v>#REF!</v>
      </c>
      <c r="M29" s="6" t="e">
        <f>IF(ENTRI!#REF!=1,Analisis1!$A29&amp;", ","")</f>
        <v>#REF!</v>
      </c>
      <c r="N29" s="6" t="e">
        <f>IF(ENTRI!#REF!=1,Analisis1!$A29&amp;", ","")</f>
        <v>#REF!</v>
      </c>
      <c r="O29" s="6" t="e">
        <f>IF(ENTRI!#REF!=1,Analisis1!$A29&amp;", ","")</f>
        <v>#REF!</v>
      </c>
      <c r="P29" s="6" t="e">
        <f>IF(ENTRI!#REF!=1,Analisis1!$A29&amp;", ","")</f>
        <v>#REF!</v>
      </c>
      <c r="Q29" s="6" t="e">
        <f>IF(ENTRI!#REF!=1,Analisis1!$A29&amp;", ","")</f>
        <v>#REF!</v>
      </c>
      <c r="R29" s="6" t="e">
        <f>IF(ENTRI!#REF!=1,Analisis1!$A29&amp;", ","")</f>
        <v>#REF!</v>
      </c>
      <c r="S29" s="6" t="e">
        <f>IF(ENTRI!#REF!=1,Analisis1!$A29&amp;", ","")</f>
        <v>#REF!</v>
      </c>
      <c r="T29" s="6" t="e">
        <f>IF(ENTRI!#REF!=1,Analisis1!$A29&amp;", ","")</f>
        <v>#REF!</v>
      </c>
      <c r="U29" s="6" t="e">
        <f>IF(ENTRI!#REF!=1,Analisis1!$A29&amp;", ","")</f>
        <v>#REF!</v>
      </c>
      <c r="V29" s="6" t="e">
        <f>IF(ENTRI!#REF!=1,Analisis1!$A29&amp;", ","")</f>
        <v>#REF!</v>
      </c>
      <c r="W29" s="6" t="e">
        <f>IF(ENTRI!#REF!=1,Analisis1!$A29&amp;", ","")</f>
        <v>#REF!</v>
      </c>
      <c r="X29" s="6" t="e">
        <f>IF(ENTRI!#REF!=1,Analisis1!$A29&amp;", ","")</f>
        <v>#REF!</v>
      </c>
      <c r="Y29" s="6" t="e">
        <f>IF(ENTRI!#REF!=1,Analisis1!$A29&amp;", ","")</f>
        <v>#REF!</v>
      </c>
      <c r="Z29" s="6" t="e">
        <f>IF(ENTRI!#REF!=1,Analisis1!$A29&amp;", ","")</f>
        <v>#REF!</v>
      </c>
      <c r="AA29" s="6" t="e">
        <f>IF(ENTRI!#REF!=1,Analisis1!$A29&amp;", ","")</f>
        <v>#REF!</v>
      </c>
      <c r="AB29" s="6" t="e">
        <f>IF(ENTRI!#REF!=1,Analisis1!$A29&amp;", ","")</f>
        <v>#REF!</v>
      </c>
      <c r="AC29" s="6" t="e">
        <f>IF(ENTRI!#REF!=1,Analisis1!$A29&amp;", ","")</f>
        <v>#REF!</v>
      </c>
      <c r="AD29" s="6" t="e">
        <f>IF(ENTRI!#REF!=1,Analisis1!$A29&amp;", ","")</f>
        <v>#REF!</v>
      </c>
      <c r="AE29" s="6" t="e">
        <f>IF(ENTRI!#REF!=1,Analisis1!$A29&amp;", ","")</f>
        <v>#REF!</v>
      </c>
      <c r="AF29" s="6" t="e">
        <f>IF(ENTRI!#REF!=1,Analisis1!$A29&amp;", ","")</f>
        <v>#REF!</v>
      </c>
      <c r="AG29" s="6" t="e">
        <f>IF(ENTRI!#REF!=1,Analisis1!$A29&amp;", ","")</f>
        <v>#REF!</v>
      </c>
      <c r="AH29" s="6" t="e">
        <f>IF(ENTRI!#REF!=1,Analisis1!$A29&amp;", ","")</f>
        <v>#REF!</v>
      </c>
      <c r="AI29" s="6" t="e">
        <f>IF(ENTRI!#REF!=1,Analisis1!$A29&amp;", ","")</f>
        <v>#REF!</v>
      </c>
      <c r="AJ29" s="6" t="e">
        <f>IF(ENTRI!#REF!=1,Analisis1!$A29&amp;", ","")</f>
        <v>#REF!</v>
      </c>
      <c r="AK29" s="6" t="e">
        <f>IF(ENTRI!#REF!=1,Analisis1!$A29&amp;", ","")</f>
        <v>#REF!</v>
      </c>
      <c r="AL29" s="6" t="e">
        <f>IF(ENTRI!#REF!=1,Analisis1!$A29&amp;", ","")</f>
        <v>#REF!</v>
      </c>
      <c r="AM29" s="6" t="e">
        <f>IF(ENTRI!#REF!=1,Analisis1!$A29&amp;", ","")</f>
        <v>#REF!</v>
      </c>
      <c r="AN29" s="6" t="e">
        <f>IF(ENTRI!#REF!=1,Analisis1!$A29&amp;", ","")</f>
        <v>#REF!</v>
      </c>
      <c r="AO29" s="6" t="e">
        <f>IF(ENTRI!#REF!=1,Analisis1!$A29&amp;", ","")</f>
        <v>#REF!</v>
      </c>
      <c r="AP29" s="6" t="e">
        <f>IF(ENTRI!#REF!=1,Analisis1!$A29&amp;", ","")</f>
        <v>#REF!</v>
      </c>
      <c r="AQ29" s="6" t="e">
        <f>IF(ENTRI!#REF!=1,Analisis1!$A29&amp;", ","")</f>
        <v>#REF!</v>
      </c>
      <c r="AR29" s="6" t="e">
        <f>IF(ENTRI!#REF!=1,Analisis1!$A29&amp;", ","")</f>
        <v>#REF!</v>
      </c>
      <c r="AS29" s="6" t="e">
        <f>IF(ENTRI!#REF!=1,Analisis1!$A29&amp;", ","")</f>
        <v>#REF!</v>
      </c>
      <c r="AT29" s="6" t="e">
        <f>IF(ENTRI!#REF!=1,Analisis1!$A29&amp;", ","")</f>
        <v>#REF!</v>
      </c>
      <c r="AU29" s="6" t="e">
        <f>IF(ENTRI!#REF!=1,Analisis1!$A29&amp;", ","")</f>
        <v>#REF!</v>
      </c>
      <c r="AV29" s="6" t="e">
        <f>IF(ENTRI!#REF!=1,Analisis1!$A29&amp;", ","")</f>
        <v>#REF!</v>
      </c>
      <c r="AW29" s="6" t="e">
        <f>IF(ENTRI!#REF!=1,Analisis1!$A29&amp;", ","")</f>
        <v>#REF!</v>
      </c>
      <c r="AX29" s="6" t="e">
        <f>IF(ENTRI!#REF!=1,Analisis1!$A29&amp;", ","")</f>
        <v>#REF!</v>
      </c>
      <c r="AY29" s="6" t="e">
        <f>IF(ENTRI!#REF!=1,Analisis1!$A29&amp;", ","")</f>
        <v>#REF!</v>
      </c>
    </row>
    <row r="30" spans="1:51" x14ac:dyDescent="0.35">
      <c r="A30" s="5" t="e">
        <f>ENTRI!#REF!</f>
        <v>#REF!</v>
      </c>
      <c r="B30" s="6" t="e">
        <f>IF(ENTRI!#REF!=1,Analisis1!$A30&amp;", ","")</f>
        <v>#REF!</v>
      </c>
      <c r="C30" s="6" t="e">
        <f>IF(ENTRI!#REF!=1,Analisis1!$A30&amp;", ","")</f>
        <v>#REF!</v>
      </c>
      <c r="D30" s="6" t="e">
        <f>IF(ENTRI!#REF!=1,Analisis1!$A30&amp;", ","")</f>
        <v>#REF!</v>
      </c>
      <c r="E30" s="6" t="e">
        <f>IF(ENTRI!#REF!=1,Analisis1!$A30&amp;", ","")</f>
        <v>#REF!</v>
      </c>
      <c r="F30" s="6" t="e">
        <f>IF(ENTRI!#REF!=1,Analisis1!$A30&amp;", ","")</f>
        <v>#REF!</v>
      </c>
      <c r="G30" s="6" t="e">
        <f>IF(ENTRI!#REF!=1,Analisis1!$A30&amp;", ","")</f>
        <v>#REF!</v>
      </c>
      <c r="H30" s="6" t="e">
        <f>IF(ENTRI!#REF!=1,Analisis1!$A30&amp;", ","")</f>
        <v>#REF!</v>
      </c>
      <c r="I30" s="6" t="e">
        <f>IF(ENTRI!#REF!=1,Analisis1!$A30&amp;", ","")</f>
        <v>#REF!</v>
      </c>
      <c r="J30" s="6" t="e">
        <f>IF(ENTRI!#REF!=1,Analisis1!$A30&amp;", ","")</f>
        <v>#REF!</v>
      </c>
      <c r="K30" s="6" t="e">
        <f>IF(ENTRI!#REF!=1,Analisis1!$A30&amp;", ","")</f>
        <v>#REF!</v>
      </c>
      <c r="L30" s="6" t="e">
        <f>IF(ENTRI!#REF!=1,Analisis1!$A30&amp;", ","")</f>
        <v>#REF!</v>
      </c>
      <c r="M30" s="6" t="e">
        <f>IF(ENTRI!#REF!=1,Analisis1!$A30&amp;", ","")</f>
        <v>#REF!</v>
      </c>
      <c r="N30" s="6" t="e">
        <f>IF(ENTRI!#REF!=1,Analisis1!$A30&amp;", ","")</f>
        <v>#REF!</v>
      </c>
      <c r="O30" s="6" t="e">
        <f>IF(ENTRI!#REF!=1,Analisis1!$A30&amp;", ","")</f>
        <v>#REF!</v>
      </c>
      <c r="P30" s="6" t="e">
        <f>IF(ENTRI!#REF!=1,Analisis1!$A30&amp;", ","")</f>
        <v>#REF!</v>
      </c>
      <c r="Q30" s="6" t="e">
        <f>IF(ENTRI!#REF!=1,Analisis1!$A30&amp;", ","")</f>
        <v>#REF!</v>
      </c>
      <c r="R30" s="6" t="e">
        <f>IF(ENTRI!#REF!=1,Analisis1!$A30&amp;", ","")</f>
        <v>#REF!</v>
      </c>
      <c r="S30" s="6" t="e">
        <f>IF(ENTRI!#REF!=1,Analisis1!$A30&amp;", ","")</f>
        <v>#REF!</v>
      </c>
      <c r="T30" s="6" t="e">
        <f>IF(ENTRI!#REF!=1,Analisis1!$A30&amp;", ","")</f>
        <v>#REF!</v>
      </c>
      <c r="U30" s="6" t="e">
        <f>IF(ENTRI!#REF!=1,Analisis1!$A30&amp;", ","")</f>
        <v>#REF!</v>
      </c>
      <c r="V30" s="6" t="e">
        <f>IF(ENTRI!#REF!=1,Analisis1!$A30&amp;", ","")</f>
        <v>#REF!</v>
      </c>
      <c r="W30" s="6" t="e">
        <f>IF(ENTRI!#REF!=1,Analisis1!$A30&amp;", ","")</f>
        <v>#REF!</v>
      </c>
      <c r="X30" s="6" t="e">
        <f>IF(ENTRI!#REF!=1,Analisis1!$A30&amp;", ","")</f>
        <v>#REF!</v>
      </c>
      <c r="Y30" s="6" t="e">
        <f>IF(ENTRI!#REF!=1,Analisis1!$A30&amp;", ","")</f>
        <v>#REF!</v>
      </c>
      <c r="Z30" s="6" t="e">
        <f>IF(ENTRI!#REF!=1,Analisis1!$A30&amp;", ","")</f>
        <v>#REF!</v>
      </c>
      <c r="AA30" s="6" t="e">
        <f>IF(ENTRI!#REF!=1,Analisis1!$A30&amp;", ","")</f>
        <v>#REF!</v>
      </c>
      <c r="AB30" s="6" t="e">
        <f>IF(ENTRI!#REF!=1,Analisis1!$A30&amp;", ","")</f>
        <v>#REF!</v>
      </c>
      <c r="AC30" s="6" t="e">
        <f>IF(ENTRI!#REF!=1,Analisis1!$A30&amp;", ","")</f>
        <v>#REF!</v>
      </c>
      <c r="AD30" s="6" t="e">
        <f>IF(ENTRI!#REF!=1,Analisis1!$A30&amp;", ","")</f>
        <v>#REF!</v>
      </c>
      <c r="AE30" s="6" t="e">
        <f>IF(ENTRI!#REF!=1,Analisis1!$A30&amp;", ","")</f>
        <v>#REF!</v>
      </c>
      <c r="AF30" s="6" t="e">
        <f>IF(ENTRI!#REF!=1,Analisis1!$A30&amp;", ","")</f>
        <v>#REF!</v>
      </c>
      <c r="AG30" s="6" t="e">
        <f>IF(ENTRI!#REF!=1,Analisis1!$A30&amp;", ","")</f>
        <v>#REF!</v>
      </c>
      <c r="AH30" s="6" t="e">
        <f>IF(ENTRI!#REF!=1,Analisis1!$A30&amp;", ","")</f>
        <v>#REF!</v>
      </c>
      <c r="AI30" s="6" t="e">
        <f>IF(ENTRI!#REF!=1,Analisis1!$A30&amp;", ","")</f>
        <v>#REF!</v>
      </c>
      <c r="AJ30" s="6" t="e">
        <f>IF(ENTRI!#REF!=1,Analisis1!$A30&amp;", ","")</f>
        <v>#REF!</v>
      </c>
      <c r="AK30" s="6" t="e">
        <f>IF(ENTRI!#REF!=1,Analisis1!$A30&amp;", ","")</f>
        <v>#REF!</v>
      </c>
      <c r="AL30" s="6" t="e">
        <f>IF(ENTRI!#REF!=1,Analisis1!$A30&amp;", ","")</f>
        <v>#REF!</v>
      </c>
      <c r="AM30" s="6" t="e">
        <f>IF(ENTRI!#REF!=1,Analisis1!$A30&amp;", ","")</f>
        <v>#REF!</v>
      </c>
      <c r="AN30" s="6" t="e">
        <f>IF(ENTRI!#REF!=1,Analisis1!$A30&amp;", ","")</f>
        <v>#REF!</v>
      </c>
      <c r="AO30" s="6" t="e">
        <f>IF(ENTRI!#REF!=1,Analisis1!$A30&amp;", ","")</f>
        <v>#REF!</v>
      </c>
      <c r="AP30" s="6" t="e">
        <f>IF(ENTRI!#REF!=1,Analisis1!$A30&amp;", ","")</f>
        <v>#REF!</v>
      </c>
      <c r="AQ30" s="6" t="e">
        <f>IF(ENTRI!#REF!=1,Analisis1!$A30&amp;", ","")</f>
        <v>#REF!</v>
      </c>
      <c r="AR30" s="6" t="e">
        <f>IF(ENTRI!#REF!=1,Analisis1!$A30&amp;", ","")</f>
        <v>#REF!</v>
      </c>
      <c r="AS30" s="6" t="e">
        <f>IF(ENTRI!#REF!=1,Analisis1!$A30&amp;", ","")</f>
        <v>#REF!</v>
      </c>
      <c r="AT30" s="6" t="e">
        <f>IF(ENTRI!#REF!=1,Analisis1!$A30&amp;", ","")</f>
        <v>#REF!</v>
      </c>
      <c r="AU30" s="6" t="e">
        <f>IF(ENTRI!#REF!=1,Analisis1!$A30&amp;", ","")</f>
        <v>#REF!</v>
      </c>
      <c r="AV30" s="6" t="e">
        <f>IF(ENTRI!#REF!=1,Analisis1!$A30&amp;", ","")</f>
        <v>#REF!</v>
      </c>
      <c r="AW30" s="6" t="e">
        <f>IF(ENTRI!#REF!=1,Analisis1!$A30&amp;", ","")</f>
        <v>#REF!</v>
      </c>
      <c r="AX30" s="6" t="e">
        <f>IF(ENTRI!#REF!=1,Analisis1!$A30&amp;", ","")</f>
        <v>#REF!</v>
      </c>
      <c r="AY30" s="6" t="e">
        <f>IF(ENTRI!#REF!=1,Analisis1!$A30&amp;", ","")</f>
        <v>#REF!</v>
      </c>
    </row>
    <row r="31" spans="1:51" x14ac:dyDescent="0.35">
      <c r="A31" s="5" t="e">
        <f>ENTRI!#REF!</f>
        <v>#REF!</v>
      </c>
      <c r="B31" s="6" t="e">
        <f>IF(ENTRI!#REF!=1,Analisis1!$A31&amp;", ","")</f>
        <v>#REF!</v>
      </c>
      <c r="C31" s="6" t="e">
        <f>IF(ENTRI!#REF!=1,Analisis1!$A31&amp;", ","")</f>
        <v>#REF!</v>
      </c>
      <c r="D31" s="6" t="e">
        <f>IF(ENTRI!#REF!=1,Analisis1!$A31&amp;", ","")</f>
        <v>#REF!</v>
      </c>
      <c r="E31" s="6" t="e">
        <f>IF(ENTRI!#REF!=1,Analisis1!$A31&amp;", ","")</f>
        <v>#REF!</v>
      </c>
      <c r="F31" s="6" t="e">
        <f>IF(ENTRI!#REF!=1,Analisis1!$A31&amp;", ","")</f>
        <v>#REF!</v>
      </c>
      <c r="G31" s="6" t="e">
        <f>IF(ENTRI!#REF!=1,Analisis1!$A31&amp;", ","")</f>
        <v>#REF!</v>
      </c>
      <c r="H31" s="6" t="e">
        <f>IF(ENTRI!#REF!=1,Analisis1!$A31&amp;", ","")</f>
        <v>#REF!</v>
      </c>
      <c r="I31" s="6" t="e">
        <f>IF(ENTRI!#REF!=1,Analisis1!$A31&amp;", ","")</f>
        <v>#REF!</v>
      </c>
      <c r="J31" s="6" t="e">
        <f>IF(ENTRI!#REF!=1,Analisis1!$A31&amp;", ","")</f>
        <v>#REF!</v>
      </c>
      <c r="K31" s="6" t="e">
        <f>IF(ENTRI!#REF!=1,Analisis1!$A31&amp;", ","")</f>
        <v>#REF!</v>
      </c>
      <c r="L31" s="6" t="e">
        <f>IF(ENTRI!#REF!=1,Analisis1!$A31&amp;", ","")</f>
        <v>#REF!</v>
      </c>
      <c r="M31" s="6" t="e">
        <f>IF(ENTRI!#REF!=1,Analisis1!$A31&amp;", ","")</f>
        <v>#REF!</v>
      </c>
      <c r="N31" s="6" t="e">
        <f>IF(ENTRI!#REF!=1,Analisis1!$A31&amp;", ","")</f>
        <v>#REF!</v>
      </c>
      <c r="O31" s="6" t="e">
        <f>IF(ENTRI!#REF!=1,Analisis1!$A31&amp;", ","")</f>
        <v>#REF!</v>
      </c>
      <c r="P31" s="6" t="e">
        <f>IF(ENTRI!#REF!=1,Analisis1!$A31&amp;", ","")</f>
        <v>#REF!</v>
      </c>
      <c r="Q31" s="6" t="e">
        <f>IF(ENTRI!#REF!=1,Analisis1!$A31&amp;", ","")</f>
        <v>#REF!</v>
      </c>
      <c r="R31" s="6" t="e">
        <f>IF(ENTRI!#REF!=1,Analisis1!$A31&amp;", ","")</f>
        <v>#REF!</v>
      </c>
      <c r="S31" s="6" t="e">
        <f>IF(ENTRI!#REF!=1,Analisis1!$A31&amp;", ","")</f>
        <v>#REF!</v>
      </c>
      <c r="T31" s="6" t="e">
        <f>IF(ENTRI!#REF!=1,Analisis1!$A31&amp;", ","")</f>
        <v>#REF!</v>
      </c>
      <c r="U31" s="6" t="e">
        <f>IF(ENTRI!#REF!=1,Analisis1!$A31&amp;", ","")</f>
        <v>#REF!</v>
      </c>
      <c r="V31" s="6" t="e">
        <f>IF(ENTRI!#REF!=1,Analisis1!$A31&amp;", ","")</f>
        <v>#REF!</v>
      </c>
      <c r="W31" s="6" t="e">
        <f>IF(ENTRI!#REF!=1,Analisis1!$A31&amp;", ","")</f>
        <v>#REF!</v>
      </c>
      <c r="X31" s="6" t="e">
        <f>IF(ENTRI!#REF!=1,Analisis1!$A31&amp;", ","")</f>
        <v>#REF!</v>
      </c>
      <c r="Y31" s="6" t="e">
        <f>IF(ENTRI!#REF!=1,Analisis1!$A31&amp;", ","")</f>
        <v>#REF!</v>
      </c>
      <c r="Z31" s="6" t="e">
        <f>IF(ENTRI!#REF!=1,Analisis1!$A31&amp;", ","")</f>
        <v>#REF!</v>
      </c>
      <c r="AA31" s="6" t="e">
        <f>IF(ENTRI!#REF!=1,Analisis1!$A31&amp;", ","")</f>
        <v>#REF!</v>
      </c>
      <c r="AB31" s="6" t="e">
        <f>IF(ENTRI!#REF!=1,Analisis1!$A31&amp;", ","")</f>
        <v>#REF!</v>
      </c>
      <c r="AC31" s="6" t="e">
        <f>IF(ENTRI!#REF!=1,Analisis1!$A31&amp;", ","")</f>
        <v>#REF!</v>
      </c>
      <c r="AD31" s="6" t="e">
        <f>IF(ENTRI!#REF!=1,Analisis1!$A31&amp;", ","")</f>
        <v>#REF!</v>
      </c>
      <c r="AE31" s="6" t="e">
        <f>IF(ENTRI!#REF!=1,Analisis1!$A31&amp;", ","")</f>
        <v>#REF!</v>
      </c>
      <c r="AF31" s="6" t="e">
        <f>IF(ENTRI!#REF!=1,Analisis1!$A31&amp;", ","")</f>
        <v>#REF!</v>
      </c>
      <c r="AG31" s="6" t="e">
        <f>IF(ENTRI!#REF!=1,Analisis1!$A31&amp;", ","")</f>
        <v>#REF!</v>
      </c>
      <c r="AH31" s="6" t="e">
        <f>IF(ENTRI!#REF!=1,Analisis1!$A31&amp;", ","")</f>
        <v>#REF!</v>
      </c>
      <c r="AI31" s="6" t="e">
        <f>IF(ENTRI!#REF!=1,Analisis1!$A31&amp;", ","")</f>
        <v>#REF!</v>
      </c>
      <c r="AJ31" s="6" t="e">
        <f>IF(ENTRI!#REF!=1,Analisis1!$A31&amp;", ","")</f>
        <v>#REF!</v>
      </c>
      <c r="AK31" s="6" t="e">
        <f>IF(ENTRI!#REF!=1,Analisis1!$A31&amp;", ","")</f>
        <v>#REF!</v>
      </c>
      <c r="AL31" s="6" t="e">
        <f>IF(ENTRI!#REF!=1,Analisis1!$A31&amp;", ","")</f>
        <v>#REF!</v>
      </c>
      <c r="AM31" s="6" t="e">
        <f>IF(ENTRI!#REF!=1,Analisis1!$A31&amp;", ","")</f>
        <v>#REF!</v>
      </c>
      <c r="AN31" s="6" t="e">
        <f>IF(ENTRI!#REF!=1,Analisis1!$A31&amp;", ","")</f>
        <v>#REF!</v>
      </c>
      <c r="AO31" s="6" t="e">
        <f>IF(ENTRI!#REF!=1,Analisis1!$A31&amp;", ","")</f>
        <v>#REF!</v>
      </c>
      <c r="AP31" s="6" t="e">
        <f>IF(ENTRI!#REF!=1,Analisis1!$A31&amp;", ","")</f>
        <v>#REF!</v>
      </c>
      <c r="AQ31" s="6" t="e">
        <f>IF(ENTRI!#REF!=1,Analisis1!$A31&amp;", ","")</f>
        <v>#REF!</v>
      </c>
      <c r="AR31" s="6" t="e">
        <f>IF(ENTRI!#REF!=1,Analisis1!$A31&amp;", ","")</f>
        <v>#REF!</v>
      </c>
      <c r="AS31" s="6" t="e">
        <f>IF(ENTRI!#REF!=1,Analisis1!$A31&amp;", ","")</f>
        <v>#REF!</v>
      </c>
      <c r="AT31" s="6" t="e">
        <f>IF(ENTRI!#REF!=1,Analisis1!$A31&amp;", ","")</f>
        <v>#REF!</v>
      </c>
      <c r="AU31" s="6" t="e">
        <f>IF(ENTRI!#REF!=1,Analisis1!$A31&amp;", ","")</f>
        <v>#REF!</v>
      </c>
      <c r="AV31" s="6" t="e">
        <f>IF(ENTRI!#REF!=1,Analisis1!$A31&amp;", ","")</f>
        <v>#REF!</v>
      </c>
      <c r="AW31" s="6" t="e">
        <f>IF(ENTRI!#REF!=1,Analisis1!$A31&amp;", ","")</f>
        <v>#REF!</v>
      </c>
      <c r="AX31" s="6" t="e">
        <f>IF(ENTRI!#REF!=1,Analisis1!$A31&amp;", ","")</f>
        <v>#REF!</v>
      </c>
      <c r="AY31" s="6" t="e">
        <f>IF(ENTRI!#REF!=1,Analisis1!$A31&amp;", ","")</f>
        <v>#REF!</v>
      </c>
    </row>
    <row r="32" spans="1:51" x14ac:dyDescent="0.35">
      <c r="A32" s="5" t="e">
        <f>ENTRI!#REF!</f>
        <v>#REF!</v>
      </c>
      <c r="B32" s="6" t="e">
        <f>IF(ENTRI!#REF!=1,Analisis1!$A32&amp;", ","")</f>
        <v>#REF!</v>
      </c>
      <c r="C32" s="6" t="e">
        <f>IF(ENTRI!#REF!=1,Analisis1!$A32&amp;", ","")</f>
        <v>#REF!</v>
      </c>
      <c r="D32" s="6" t="e">
        <f>IF(ENTRI!#REF!=1,Analisis1!$A32&amp;", ","")</f>
        <v>#REF!</v>
      </c>
      <c r="E32" s="6" t="e">
        <f>IF(ENTRI!#REF!=1,Analisis1!$A32&amp;", ","")</f>
        <v>#REF!</v>
      </c>
      <c r="F32" s="6" t="e">
        <f>IF(ENTRI!#REF!=1,Analisis1!$A32&amp;", ","")</f>
        <v>#REF!</v>
      </c>
      <c r="G32" s="6" t="e">
        <f>IF(ENTRI!#REF!=1,Analisis1!$A32&amp;", ","")</f>
        <v>#REF!</v>
      </c>
      <c r="H32" s="6" t="e">
        <f>IF(ENTRI!#REF!=1,Analisis1!$A32&amp;", ","")</f>
        <v>#REF!</v>
      </c>
      <c r="I32" s="6" t="e">
        <f>IF(ENTRI!#REF!=1,Analisis1!$A32&amp;", ","")</f>
        <v>#REF!</v>
      </c>
      <c r="J32" s="6" t="e">
        <f>IF(ENTRI!#REF!=1,Analisis1!$A32&amp;", ","")</f>
        <v>#REF!</v>
      </c>
      <c r="K32" s="6" t="e">
        <f>IF(ENTRI!#REF!=1,Analisis1!$A32&amp;", ","")</f>
        <v>#REF!</v>
      </c>
      <c r="L32" s="6" t="e">
        <f>IF(ENTRI!#REF!=1,Analisis1!$A32&amp;", ","")</f>
        <v>#REF!</v>
      </c>
      <c r="M32" s="6" t="e">
        <f>IF(ENTRI!#REF!=1,Analisis1!$A32&amp;", ","")</f>
        <v>#REF!</v>
      </c>
      <c r="N32" s="6" t="e">
        <f>IF(ENTRI!#REF!=1,Analisis1!$A32&amp;", ","")</f>
        <v>#REF!</v>
      </c>
      <c r="O32" s="6" t="e">
        <f>IF(ENTRI!#REF!=1,Analisis1!$A32&amp;", ","")</f>
        <v>#REF!</v>
      </c>
      <c r="P32" s="6" t="e">
        <f>IF(ENTRI!#REF!=1,Analisis1!$A32&amp;", ","")</f>
        <v>#REF!</v>
      </c>
      <c r="Q32" s="6" t="e">
        <f>IF(ENTRI!#REF!=1,Analisis1!$A32&amp;", ","")</f>
        <v>#REF!</v>
      </c>
      <c r="R32" s="6" t="e">
        <f>IF(ENTRI!#REF!=1,Analisis1!$A32&amp;", ","")</f>
        <v>#REF!</v>
      </c>
      <c r="S32" s="6" t="e">
        <f>IF(ENTRI!#REF!=1,Analisis1!$A32&amp;", ","")</f>
        <v>#REF!</v>
      </c>
      <c r="T32" s="6" t="e">
        <f>IF(ENTRI!#REF!=1,Analisis1!$A32&amp;", ","")</f>
        <v>#REF!</v>
      </c>
      <c r="U32" s="6" t="e">
        <f>IF(ENTRI!#REF!=1,Analisis1!$A32&amp;", ","")</f>
        <v>#REF!</v>
      </c>
      <c r="V32" s="6" t="e">
        <f>IF(ENTRI!#REF!=1,Analisis1!$A32&amp;", ","")</f>
        <v>#REF!</v>
      </c>
      <c r="W32" s="6" t="e">
        <f>IF(ENTRI!#REF!=1,Analisis1!$A32&amp;", ","")</f>
        <v>#REF!</v>
      </c>
      <c r="X32" s="6" t="e">
        <f>IF(ENTRI!#REF!=1,Analisis1!$A32&amp;", ","")</f>
        <v>#REF!</v>
      </c>
      <c r="Y32" s="6" t="e">
        <f>IF(ENTRI!#REF!=1,Analisis1!$A32&amp;", ","")</f>
        <v>#REF!</v>
      </c>
      <c r="Z32" s="6" t="e">
        <f>IF(ENTRI!#REF!=1,Analisis1!$A32&amp;", ","")</f>
        <v>#REF!</v>
      </c>
      <c r="AA32" s="6" t="e">
        <f>IF(ENTRI!#REF!=1,Analisis1!$A32&amp;", ","")</f>
        <v>#REF!</v>
      </c>
      <c r="AB32" s="6" t="e">
        <f>IF(ENTRI!#REF!=1,Analisis1!$A32&amp;", ","")</f>
        <v>#REF!</v>
      </c>
      <c r="AC32" s="6" t="e">
        <f>IF(ENTRI!#REF!=1,Analisis1!$A32&amp;", ","")</f>
        <v>#REF!</v>
      </c>
      <c r="AD32" s="6" t="e">
        <f>IF(ENTRI!#REF!=1,Analisis1!$A32&amp;", ","")</f>
        <v>#REF!</v>
      </c>
      <c r="AE32" s="6" t="e">
        <f>IF(ENTRI!#REF!=1,Analisis1!$A32&amp;", ","")</f>
        <v>#REF!</v>
      </c>
      <c r="AF32" s="6" t="e">
        <f>IF(ENTRI!#REF!=1,Analisis1!$A32&amp;", ","")</f>
        <v>#REF!</v>
      </c>
      <c r="AG32" s="6" t="e">
        <f>IF(ENTRI!#REF!=1,Analisis1!$A32&amp;", ","")</f>
        <v>#REF!</v>
      </c>
      <c r="AH32" s="6" t="e">
        <f>IF(ENTRI!#REF!=1,Analisis1!$A32&amp;", ","")</f>
        <v>#REF!</v>
      </c>
      <c r="AI32" s="6" t="e">
        <f>IF(ENTRI!#REF!=1,Analisis1!$A32&amp;", ","")</f>
        <v>#REF!</v>
      </c>
      <c r="AJ32" s="6" t="e">
        <f>IF(ENTRI!#REF!=1,Analisis1!$A32&amp;", ","")</f>
        <v>#REF!</v>
      </c>
      <c r="AK32" s="6" t="e">
        <f>IF(ENTRI!#REF!=1,Analisis1!$A32&amp;", ","")</f>
        <v>#REF!</v>
      </c>
      <c r="AL32" s="6" t="e">
        <f>IF(ENTRI!#REF!=1,Analisis1!$A32&amp;", ","")</f>
        <v>#REF!</v>
      </c>
      <c r="AM32" s="6" t="e">
        <f>IF(ENTRI!#REF!=1,Analisis1!$A32&amp;", ","")</f>
        <v>#REF!</v>
      </c>
      <c r="AN32" s="6" t="e">
        <f>IF(ENTRI!#REF!=1,Analisis1!$A32&amp;", ","")</f>
        <v>#REF!</v>
      </c>
      <c r="AO32" s="6" t="e">
        <f>IF(ENTRI!#REF!=1,Analisis1!$A32&amp;", ","")</f>
        <v>#REF!</v>
      </c>
      <c r="AP32" s="6" t="e">
        <f>IF(ENTRI!#REF!=1,Analisis1!$A32&amp;", ","")</f>
        <v>#REF!</v>
      </c>
      <c r="AQ32" s="6" t="e">
        <f>IF(ENTRI!#REF!=1,Analisis1!$A32&amp;", ","")</f>
        <v>#REF!</v>
      </c>
      <c r="AR32" s="6" t="e">
        <f>IF(ENTRI!#REF!=1,Analisis1!$A32&amp;", ","")</f>
        <v>#REF!</v>
      </c>
      <c r="AS32" s="6" t="e">
        <f>IF(ENTRI!#REF!=1,Analisis1!$A32&amp;", ","")</f>
        <v>#REF!</v>
      </c>
      <c r="AT32" s="6" t="e">
        <f>IF(ENTRI!#REF!=1,Analisis1!$A32&amp;", ","")</f>
        <v>#REF!</v>
      </c>
      <c r="AU32" s="6" t="e">
        <f>IF(ENTRI!#REF!=1,Analisis1!$A32&amp;", ","")</f>
        <v>#REF!</v>
      </c>
      <c r="AV32" s="6" t="e">
        <f>IF(ENTRI!#REF!=1,Analisis1!$A32&amp;", ","")</f>
        <v>#REF!</v>
      </c>
      <c r="AW32" s="6" t="e">
        <f>IF(ENTRI!#REF!=1,Analisis1!$A32&amp;", ","")</f>
        <v>#REF!</v>
      </c>
      <c r="AX32" s="6" t="e">
        <f>IF(ENTRI!#REF!=1,Analisis1!$A32&amp;", ","")</f>
        <v>#REF!</v>
      </c>
      <c r="AY32" s="6" t="e">
        <f>IF(ENTRI!#REF!=1,Analisis1!$A32&amp;", ","")</f>
        <v>#REF!</v>
      </c>
    </row>
    <row r="33" spans="1:52" x14ac:dyDescent="0.35">
      <c r="A33" s="5" t="e">
        <f>ENTRI!#REF!</f>
        <v>#REF!</v>
      </c>
      <c r="B33" s="6" t="e">
        <f>IF(ENTRI!#REF!=1,Analisis1!$A33&amp;", ","")</f>
        <v>#REF!</v>
      </c>
      <c r="C33" s="6" t="e">
        <f>IF(ENTRI!#REF!=1,Analisis1!$A33&amp;", ","")</f>
        <v>#REF!</v>
      </c>
      <c r="D33" s="6" t="e">
        <f>IF(ENTRI!#REF!=1,Analisis1!$A33&amp;", ","")</f>
        <v>#REF!</v>
      </c>
      <c r="E33" s="6" t="e">
        <f>IF(ENTRI!#REF!=1,Analisis1!$A33&amp;", ","")</f>
        <v>#REF!</v>
      </c>
      <c r="F33" s="6" t="e">
        <f>IF(ENTRI!#REF!=1,Analisis1!$A33&amp;", ","")</f>
        <v>#REF!</v>
      </c>
      <c r="G33" s="6" t="e">
        <f>IF(ENTRI!#REF!=1,Analisis1!$A33&amp;", ","")</f>
        <v>#REF!</v>
      </c>
      <c r="H33" s="6" t="e">
        <f>IF(ENTRI!#REF!=1,Analisis1!$A33&amp;", ","")</f>
        <v>#REF!</v>
      </c>
      <c r="I33" s="6" t="e">
        <f>IF(ENTRI!#REF!=1,Analisis1!$A33&amp;", ","")</f>
        <v>#REF!</v>
      </c>
      <c r="J33" s="6" t="e">
        <f>IF(ENTRI!#REF!=1,Analisis1!$A33&amp;", ","")</f>
        <v>#REF!</v>
      </c>
      <c r="K33" s="6" t="e">
        <f>IF(ENTRI!#REF!=1,Analisis1!$A33&amp;", ","")</f>
        <v>#REF!</v>
      </c>
      <c r="L33" s="6" t="e">
        <f>IF(ENTRI!#REF!=1,Analisis1!$A33&amp;", ","")</f>
        <v>#REF!</v>
      </c>
      <c r="M33" s="6" t="e">
        <f>IF(ENTRI!#REF!=1,Analisis1!$A33&amp;", ","")</f>
        <v>#REF!</v>
      </c>
      <c r="N33" s="6" t="e">
        <f>IF(ENTRI!#REF!=1,Analisis1!$A33&amp;", ","")</f>
        <v>#REF!</v>
      </c>
      <c r="O33" s="6" t="e">
        <f>IF(ENTRI!#REF!=1,Analisis1!$A33&amp;", ","")</f>
        <v>#REF!</v>
      </c>
      <c r="P33" s="6" t="e">
        <f>IF(ENTRI!#REF!=1,Analisis1!$A33&amp;", ","")</f>
        <v>#REF!</v>
      </c>
      <c r="Q33" s="6" t="e">
        <f>IF(ENTRI!#REF!=1,Analisis1!$A33&amp;", ","")</f>
        <v>#REF!</v>
      </c>
      <c r="R33" s="6" t="e">
        <f>IF(ENTRI!#REF!=1,Analisis1!$A33&amp;", ","")</f>
        <v>#REF!</v>
      </c>
      <c r="S33" s="6" t="e">
        <f>IF(ENTRI!#REF!=1,Analisis1!$A33&amp;", ","")</f>
        <v>#REF!</v>
      </c>
      <c r="T33" s="6" t="e">
        <f>IF(ENTRI!#REF!=1,Analisis1!$A33&amp;", ","")</f>
        <v>#REF!</v>
      </c>
      <c r="U33" s="6" t="e">
        <f>IF(ENTRI!#REF!=1,Analisis1!$A33&amp;", ","")</f>
        <v>#REF!</v>
      </c>
      <c r="V33" s="6" t="e">
        <f>IF(ENTRI!#REF!=1,Analisis1!$A33&amp;", ","")</f>
        <v>#REF!</v>
      </c>
      <c r="W33" s="6" t="e">
        <f>IF(ENTRI!#REF!=1,Analisis1!$A33&amp;", ","")</f>
        <v>#REF!</v>
      </c>
      <c r="X33" s="6" t="e">
        <f>IF(ENTRI!#REF!=1,Analisis1!$A33&amp;", ","")</f>
        <v>#REF!</v>
      </c>
      <c r="Y33" s="6" t="e">
        <f>IF(ENTRI!#REF!=1,Analisis1!$A33&amp;", ","")</f>
        <v>#REF!</v>
      </c>
      <c r="Z33" s="6" t="e">
        <f>IF(ENTRI!#REF!=1,Analisis1!$A33&amp;", ","")</f>
        <v>#REF!</v>
      </c>
      <c r="AA33" s="6" t="e">
        <f>IF(ENTRI!#REF!=1,Analisis1!$A33&amp;", ","")</f>
        <v>#REF!</v>
      </c>
      <c r="AB33" s="6" t="e">
        <f>IF(ENTRI!#REF!=1,Analisis1!$A33&amp;", ","")</f>
        <v>#REF!</v>
      </c>
      <c r="AC33" s="6" t="e">
        <f>IF(ENTRI!#REF!=1,Analisis1!$A33&amp;", ","")</f>
        <v>#REF!</v>
      </c>
      <c r="AD33" s="6" t="e">
        <f>IF(ENTRI!#REF!=1,Analisis1!$A33&amp;", ","")</f>
        <v>#REF!</v>
      </c>
      <c r="AE33" s="6" t="e">
        <f>IF(ENTRI!#REF!=1,Analisis1!$A33&amp;", ","")</f>
        <v>#REF!</v>
      </c>
      <c r="AF33" s="6" t="e">
        <f>IF(ENTRI!#REF!=1,Analisis1!$A33&amp;", ","")</f>
        <v>#REF!</v>
      </c>
      <c r="AG33" s="6" t="e">
        <f>IF(ENTRI!#REF!=1,Analisis1!$A33&amp;", ","")</f>
        <v>#REF!</v>
      </c>
      <c r="AH33" s="6" t="e">
        <f>IF(ENTRI!#REF!=1,Analisis1!$A33&amp;", ","")</f>
        <v>#REF!</v>
      </c>
      <c r="AI33" s="6" t="e">
        <f>IF(ENTRI!#REF!=1,Analisis1!$A33&amp;", ","")</f>
        <v>#REF!</v>
      </c>
      <c r="AJ33" s="6" t="e">
        <f>IF(ENTRI!#REF!=1,Analisis1!$A33&amp;", ","")</f>
        <v>#REF!</v>
      </c>
      <c r="AK33" s="6" t="e">
        <f>IF(ENTRI!#REF!=1,Analisis1!$A33&amp;", ","")</f>
        <v>#REF!</v>
      </c>
      <c r="AL33" s="6" t="e">
        <f>IF(ENTRI!#REF!=1,Analisis1!$A33&amp;", ","")</f>
        <v>#REF!</v>
      </c>
      <c r="AM33" s="6" t="e">
        <f>IF(ENTRI!#REF!=1,Analisis1!$A33&amp;", ","")</f>
        <v>#REF!</v>
      </c>
      <c r="AN33" s="6" t="e">
        <f>IF(ENTRI!#REF!=1,Analisis1!$A33&amp;", ","")</f>
        <v>#REF!</v>
      </c>
      <c r="AO33" s="6" t="e">
        <f>IF(ENTRI!#REF!=1,Analisis1!$A33&amp;", ","")</f>
        <v>#REF!</v>
      </c>
      <c r="AP33" s="6" t="e">
        <f>IF(ENTRI!#REF!=1,Analisis1!$A33&amp;", ","")</f>
        <v>#REF!</v>
      </c>
      <c r="AQ33" s="6" t="e">
        <f>IF(ENTRI!#REF!=1,Analisis1!$A33&amp;", ","")</f>
        <v>#REF!</v>
      </c>
      <c r="AR33" s="6" t="e">
        <f>IF(ENTRI!#REF!=1,Analisis1!$A33&amp;", ","")</f>
        <v>#REF!</v>
      </c>
      <c r="AS33" s="6" t="e">
        <f>IF(ENTRI!#REF!=1,Analisis1!$A33&amp;", ","")</f>
        <v>#REF!</v>
      </c>
      <c r="AT33" s="6" t="e">
        <f>IF(ENTRI!#REF!=1,Analisis1!$A33&amp;", ","")</f>
        <v>#REF!</v>
      </c>
      <c r="AU33" s="6" t="e">
        <f>IF(ENTRI!#REF!=1,Analisis1!$A33&amp;", ","")</f>
        <v>#REF!</v>
      </c>
      <c r="AV33" s="6" t="e">
        <f>IF(ENTRI!#REF!=1,Analisis1!$A33&amp;", ","")</f>
        <v>#REF!</v>
      </c>
      <c r="AW33" s="6" t="e">
        <f>IF(ENTRI!#REF!=1,Analisis1!$A33&amp;", ","")</f>
        <v>#REF!</v>
      </c>
      <c r="AX33" s="6" t="e">
        <f>IF(ENTRI!#REF!=1,Analisis1!$A33&amp;", ","")</f>
        <v>#REF!</v>
      </c>
      <c r="AY33" s="6" t="e">
        <f>IF(ENTRI!#REF!=1,Analisis1!$A33&amp;", ","")</f>
        <v>#REF!</v>
      </c>
    </row>
    <row r="34" spans="1:52" x14ac:dyDescent="0.35">
      <c r="A34" s="5" t="e">
        <f>ENTRI!#REF!</f>
        <v>#REF!</v>
      </c>
      <c r="B34" s="6" t="e">
        <f>IF(ENTRI!#REF!=1,Analisis1!$A34&amp;", ","")</f>
        <v>#REF!</v>
      </c>
      <c r="C34" s="6" t="e">
        <f>IF(ENTRI!#REF!=1,Analisis1!$A34&amp;", ","")</f>
        <v>#REF!</v>
      </c>
      <c r="D34" s="6" t="e">
        <f>IF(ENTRI!#REF!=1,Analisis1!$A34&amp;", ","")</f>
        <v>#REF!</v>
      </c>
      <c r="E34" s="6" t="e">
        <f>IF(ENTRI!#REF!=1,Analisis1!$A34&amp;", ","")</f>
        <v>#REF!</v>
      </c>
      <c r="F34" s="6" t="e">
        <f>IF(ENTRI!#REF!=1,Analisis1!$A34&amp;", ","")</f>
        <v>#REF!</v>
      </c>
      <c r="G34" s="6" t="e">
        <f>IF(ENTRI!#REF!=1,Analisis1!$A34&amp;", ","")</f>
        <v>#REF!</v>
      </c>
      <c r="H34" s="6" t="e">
        <f>IF(ENTRI!#REF!=1,Analisis1!$A34&amp;", ","")</f>
        <v>#REF!</v>
      </c>
      <c r="I34" s="6" t="e">
        <f>IF(ENTRI!#REF!=1,Analisis1!$A34&amp;", ","")</f>
        <v>#REF!</v>
      </c>
      <c r="J34" s="6" t="e">
        <f>IF(ENTRI!#REF!=1,Analisis1!$A34&amp;", ","")</f>
        <v>#REF!</v>
      </c>
      <c r="K34" s="6" t="e">
        <f>IF(ENTRI!#REF!=1,Analisis1!$A34&amp;", ","")</f>
        <v>#REF!</v>
      </c>
      <c r="L34" s="6" t="e">
        <f>IF(ENTRI!#REF!=1,Analisis1!$A34&amp;", ","")</f>
        <v>#REF!</v>
      </c>
      <c r="M34" s="6" t="e">
        <f>IF(ENTRI!#REF!=1,Analisis1!$A34&amp;", ","")</f>
        <v>#REF!</v>
      </c>
      <c r="N34" s="6" t="e">
        <f>IF(ENTRI!#REF!=1,Analisis1!$A34&amp;", ","")</f>
        <v>#REF!</v>
      </c>
      <c r="O34" s="6" t="e">
        <f>IF(ENTRI!#REF!=1,Analisis1!$A34&amp;", ","")</f>
        <v>#REF!</v>
      </c>
      <c r="P34" s="6" t="e">
        <f>IF(ENTRI!#REF!=1,Analisis1!$A34&amp;", ","")</f>
        <v>#REF!</v>
      </c>
      <c r="Q34" s="6" t="e">
        <f>IF(ENTRI!#REF!=1,Analisis1!$A34&amp;", ","")</f>
        <v>#REF!</v>
      </c>
      <c r="R34" s="6" t="e">
        <f>IF(ENTRI!#REF!=1,Analisis1!$A34&amp;", ","")</f>
        <v>#REF!</v>
      </c>
      <c r="S34" s="6" t="e">
        <f>IF(ENTRI!#REF!=1,Analisis1!$A34&amp;", ","")</f>
        <v>#REF!</v>
      </c>
      <c r="T34" s="6" t="e">
        <f>IF(ENTRI!#REF!=1,Analisis1!$A34&amp;", ","")</f>
        <v>#REF!</v>
      </c>
      <c r="U34" s="6" t="e">
        <f>IF(ENTRI!#REF!=1,Analisis1!$A34&amp;", ","")</f>
        <v>#REF!</v>
      </c>
      <c r="V34" s="6" t="e">
        <f>IF(ENTRI!#REF!=1,Analisis1!$A34&amp;", ","")</f>
        <v>#REF!</v>
      </c>
      <c r="W34" s="6" t="e">
        <f>IF(ENTRI!#REF!=1,Analisis1!$A34&amp;", ","")</f>
        <v>#REF!</v>
      </c>
      <c r="X34" s="6" t="e">
        <f>IF(ENTRI!#REF!=1,Analisis1!$A34&amp;", ","")</f>
        <v>#REF!</v>
      </c>
      <c r="Y34" s="6" t="e">
        <f>IF(ENTRI!#REF!=1,Analisis1!$A34&amp;", ","")</f>
        <v>#REF!</v>
      </c>
      <c r="Z34" s="6" t="e">
        <f>IF(ENTRI!#REF!=1,Analisis1!$A34&amp;", ","")</f>
        <v>#REF!</v>
      </c>
      <c r="AA34" s="6" t="e">
        <f>IF(ENTRI!#REF!=1,Analisis1!$A34&amp;", ","")</f>
        <v>#REF!</v>
      </c>
      <c r="AB34" s="6" t="e">
        <f>IF(ENTRI!#REF!=1,Analisis1!$A34&amp;", ","")</f>
        <v>#REF!</v>
      </c>
      <c r="AC34" s="6" t="e">
        <f>IF(ENTRI!#REF!=1,Analisis1!$A34&amp;", ","")</f>
        <v>#REF!</v>
      </c>
      <c r="AD34" s="6" t="e">
        <f>IF(ENTRI!#REF!=1,Analisis1!$A34&amp;", ","")</f>
        <v>#REF!</v>
      </c>
      <c r="AE34" s="6" t="e">
        <f>IF(ENTRI!#REF!=1,Analisis1!$A34&amp;", ","")</f>
        <v>#REF!</v>
      </c>
      <c r="AF34" s="6" t="e">
        <f>IF(ENTRI!#REF!=1,Analisis1!$A34&amp;", ","")</f>
        <v>#REF!</v>
      </c>
      <c r="AG34" s="6" t="e">
        <f>IF(ENTRI!#REF!=1,Analisis1!$A34&amp;", ","")</f>
        <v>#REF!</v>
      </c>
      <c r="AH34" s="6" t="e">
        <f>IF(ENTRI!#REF!=1,Analisis1!$A34&amp;", ","")</f>
        <v>#REF!</v>
      </c>
      <c r="AI34" s="6" t="e">
        <f>IF(ENTRI!#REF!=1,Analisis1!$A34&amp;", ","")</f>
        <v>#REF!</v>
      </c>
      <c r="AJ34" s="6" t="e">
        <f>IF(ENTRI!#REF!=1,Analisis1!$A34&amp;", ","")</f>
        <v>#REF!</v>
      </c>
      <c r="AK34" s="6" t="e">
        <f>IF(ENTRI!#REF!=1,Analisis1!$A34&amp;", ","")</f>
        <v>#REF!</v>
      </c>
      <c r="AL34" s="6" t="e">
        <f>IF(ENTRI!#REF!=1,Analisis1!$A34&amp;", ","")</f>
        <v>#REF!</v>
      </c>
      <c r="AM34" s="6" t="e">
        <f>IF(ENTRI!#REF!=1,Analisis1!$A34&amp;", ","")</f>
        <v>#REF!</v>
      </c>
      <c r="AN34" s="6" t="e">
        <f>IF(ENTRI!#REF!=1,Analisis1!$A34&amp;", ","")</f>
        <v>#REF!</v>
      </c>
      <c r="AO34" s="6" t="e">
        <f>IF(ENTRI!#REF!=1,Analisis1!$A34&amp;", ","")</f>
        <v>#REF!</v>
      </c>
      <c r="AP34" s="6" t="e">
        <f>IF(ENTRI!#REF!=1,Analisis1!$A34&amp;", ","")</f>
        <v>#REF!</v>
      </c>
      <c r="AQ34" s="6" t="e">
        <f>IF(ENTRI!#REF!=1,Analisis1!$A34&amp;", ","")</f>
        <v>#REF!</v>
      </c>
      <c r="AR34" s="6" t="e">
        <f>IF(ENTRI!#REF!=1,Analisis1!$A34&amp;", ","")</f>
        <v>#REF!</v>
      </c>
      <c r="AS34" s="6" t="e">
        <f>IF(ENTRI!#REF!=1,Analisis1!$A34&amp;", ","")</f>
        <v>#REF!</v>
      </c>
      <c r="AT34" s="6" t="e">
        <f>IF(ENTRI!#REF!=1,Analisis1!$A34&amp;", ","")</f>
        <v>#REF!</v>
      </c>
      <c r="AU34" s="6" t="e">
        <f>IF(ENTRI!#REF!=1,Analisis1!$A34&amp;", ","")</f>
        <v>#REF!</v>
      </c>
      <c r="AV34" s="6" t="e">
        <f>IF(ENTRI!#REF!=1,Analisis1!$A34&amp;", ","")</f>
        <v>#REF!</v>
      </c>
      <c r="AW34" s="6" t="e">
        <f>IF(ENTRI!#REF!=1,Analisis1!$A34&amp;", ","")</f>
        <v>#REF!</v>
      </c>
      <c r="AX34" s="6" t="e">
        <f>IF(ENTRI!#REF!=1,Analisis1!$A34&amp;", ","")</f>
        <v>#REF!</v>
      </c>
      <c r="AY34" s="6" t="e">
        <f>IF(ENTRI!#REF!=1,Analisis1!$A34&amp;", ","")</f>
        <v>#REF!</v>
      </c>
    </row>
    <row r="35" spans="1:52" x14ac:dyDescent="0.35">
      <c r="A35" s="5" t="e">
        <f>ENTRI!#REF!</f>
        <v>#REF!</v>
      </c>
      <c r="B35" s="6" t="e">
        <f>IF(ENTRI!#REF!=1,Analisis1!$A35&amp;", ","")</f>
        <v>#REF!</v>
      </c>
      <c r="C35" s="6" t="e">
        <f>IF(ENTRI!#REF!=1,Analisis1!$A35&amp;", ","")</f>
        <v>#REF!</v>
      </c>
      <c r="D35" s="6" t="e">
        <f>IF(ENTRI!#REF!=1,Analisis1!$A35&amp;", ","")</f>
        <v>#REF!</v>
      </c>
      <c r="E35" s="6" t="e">
        <f>IF(ENTRI!#REF!=1,Analisis1!$A35&amp;", ","")</f>
        <v>#REF!</v>
      </c>
      <c r="F35" s="6" t="e">
        <f>IF(ENTRI!#REF!=1,Analisis1!$A35&amp;", ","")</f>
        <v>#REF!</v>
      </c>
      <c r="G35" s="6" t="e">
        <f>IF(ENTRI!#REF!=1,Analisis1!$A35&amp;", ","")</f>
        <v>#REF!</v>
      </c>
      <c r="H35" s="6" t="e">
        <f>IF(ENTRI!#REF!=1,Analisis1!$A35&amp;", ","")</f>
        <v>#REF!</v>
      </c>
      <c r="I35" s="6" t="e">
        <f>IF(ENTRI!#REF!=1,Analisis1!$A35&amp;", ","")</f>
        <v>#REF!</v>
      </c>
      <c r="J35" s="6" t="e">
        <f>IF(ENTRI!#REF!=1,Analisis1!$A35&amp;", ","")</f>
        <v>#REF!</v>
      </c>
      <c r="K35" s="6" t="e">
        <f>IF(ENTRI!#REF!=1,Analisis1!$A35&amp;", ","")</f>
        <v>#REF!</v>
      </c>
      <c r="L35" s="6" t="e">
        <f>IF(ENTRI!#REF!=1,Analisis1!$A35&amp;", ","")</f>
        <v>#REF!</v>
      </c>
      <c r="M35" s="6" t="e">
        <f>IF(ENTRI!#REF!=1,Analisis1!$A35&amp;", ","")</f>
        <v>#REF!</v>
      </c>
      <c r="N35" s="6" t="e">
        <f>IF(ENTRI!#REF!=1,Analisis1!$A35&amp;", ","")</f>
        <v>#REF!</v>
      </c>
      <c r="O35" s="6" t="e">
        <f>IF(ENTRI!#REF!=1,Analisis1!$A35&amp;", ","")</f>
        <v>#REF!</v>
      </c>
      <c r="P35" s="6" t="e">
        <f>IF(ENTRI!#REF!=1,Analisis1!$A35&amp;", ","")</f>
        <v>#REF!</v>
      </c>
      <c r="Q35" s="6" t="e">
        <f>IF(ENTRI!#REF!=1,Analisis1!$A35&amp;", ","")</f>
        <v>#REF!</v>
      </c>
      <c r="R35" s="6" t="e">
        <f>IF(ENTRI!#REF!=1,Analisis1!$A35&amp;", ","")</f>
        <v>#REF!</v>
      </c>
      <c r="S35" s="6" t="e">
        <f>IF(ENTRI!#REF!=1,Analisis1!$A35&amp;", ","")</f>
        <v>#REF!</v>
      </c>
      <c r="T35" s="6" t="e">
        <f>IF(ENTRI!#REF!=1,Analisis1!$A35&amp;", ","")</f>
        <v>#REF!</v>
      </c>
      <c r="U35" s="6" t="e">
        <f>IF(ENTRI!#REF!=1,Analisis1!$A35&amp;", ","")</f>
        <v>#REF!</v>
      </c>
      <c r="V35" s="6" t="e">
        <f>IF(ENTRI!#REF!=1,Analisis1!$A35&amp;", ","")</f>
        <v>#REF!</v>
      </c>
      <c r="W35" s="6" t="e">
        <f>IF(ENTRI!#REF!=1,Analisis1!$A35&amp;", ","")</f>
        <v>#REF!</v>
      </c>
      <c r="X35" s="6" t="e">
        <f>IF(ENTRI!#REF!=1,Analisis1!$A35&amp;", ","")</f>
        <v>#REF!</v>
      </c>
      <c r="Y35" s="6" t="e">
        <f>IF(ENTRI!#REF!=1,Analisis1!$A35&amp;", ","")</f>
        <v>#REF!</v>
      </c>
      <c r="Z35" s="6" t="e">
        <f>IF(ENTRI!#REF!=1,Analisis1!$A35&amp;", ","")</f>
        <v>#REF!</v>
      </c>
      <c r="AA35" s="6" t="e">
        <f>IF(ENTRI!#REF!=1,Analisis1!$A35&amp;", ","")</f>
        <v>#REF!</v>
      </c>
      <c r="AB35" s="6" t="e">
        <f>IF(ENTRI!#REF!=1,Analisis1!$A35&amp;", ","")</f>
        <v>#REF!</v>
      </c>
      <c r="AC35" s="6" t="e">
        <f>IF(ENTRI!#REF!=1,Analisis1!$A35&amp;", ","")</f>
        <v>#REF!</v>
      </c>
      <c r="AD35" s="6" t="e">
        <f>IF(ENTRI!#REF!=1,Analisis1!$A35&amp;", ","")</f>
        <v>#REF!</v>
      </c>
      <c r="AE35" s="6" t="e">
        <f>IF(ENTRI!#REF!=1,Analisis1!$A35&amp;", ","")</f>
        <v>#REF!</v>
      </c>
      <c r="AF35" s="6" t="e">
        <f>IF(ENTRI!#REF!=1,Analisis1!$A35&amp;", ","")</f>
        <v>#REF!</v>
      </c>
      <c r="AG35" s="6" t="e">
        <f>IF(ENTRI!#REF!=1,Analisis1!$A35&amp;", ","")</f>
        <v>#REF!</v>
      </c>
      <c r="AH35" s="6" t="e">
        <f>IF(ENTRI!#REF!=1,Analisis1!$A35&amp;", ","")</f>
        <v>#REF!</v>
      </c>
      <c r="AI35" s="6" t="e">
        <f>IF(ENTRI!#REF!=1,Analisis1!$A35&amp;", ","")</f>
        <v>#REF!</v>
      </c>
      <c r="AJ35" s="6" t="e">
        <f>IF(ENTRI!#REF!=1,Analisis1!$A35&amp;", ","")</f>
        <v>#REF!</v>
      </c>
      <c r="AK35" s="6" t="e">
        <f>IF(ENTRI!#REF!=1,Analisis1!$A35&amp;", ","")</f>
        <v>#REF!</v>
      </c>
      <c r="AL35" s="6" t="e">
        <f>IF(ENTRI!#REF!=1,Analisis1!$A35&amp;", ","")</f>
        <v>#REF!</v>
      </c>
      <c r="AM35" s="6" t="e">
        <f>IF(ENTRI!#REF!=1,Analisis1!$A35&amp;", ","")</f>
        <v>#REF!</v>
      </c>
      <c r="AN35" s="6" t="e">
        <f>IF(ENTRI!#REF!=1,Analisis1!$A35&amp;", ","")</f>
        <v>#REF!</v>
      </c>
      <c r="AO35" s="6" t="e">
        <f>IF(ENTRI!#REF!=1,Analisis1!$A35&amp;", ","")</f>
        <v>#REF!</v>
      </c>
      <c r="AP35" s="6" t="e">
        <f>IF(ENTRI!#REF!=1,Analisis1!$A35&amp;", ","")</f>
        <v>#REF!</v>
      </c>
      <c r="AQ35" s="6" t="e">
        <f>IF(ENTRI!#REF!=1,Analisis1!$A35&amp;", ","")</f>
        <v>#REF!</v>
      </c>
      <c r="AR35" s="6" t="e">
        <f>IF(ENTRI!#REF!=1,Analisis1!$A35&amp;", ","")</f>
        <v>#REF!</v>
      </c>
      <c r="AS35" s="6" t="e">
        <f>IF(ENTRI!#REF!=1,Analisis1!$A35&amp;", ","")</f>
        <v>#REF!</v>
      </c>
      <c r="AT35" s="6" t="e">
        <f>IF(ENTRI!#REF!=1,Analisis1!$A35&amp;", ","")</f>
        <v>#REF!</v>
      </c>
      <c r="AU35" s="6" t="e">
        <f>IF(ENTRI!#REF!=1,Analisis1!$A35&amp;", ","")</f>
        <v>#REF!</v>
      </c>
      <c r="AV35" s="6" t="e">
        <f>IF(ENTRI!#REF!=1,Analisis1!$A35&amp;", ","")</f>
        <v>#REF!</v>
      </c>
      <c r="AW35" s="6" t="e">
        <f>IF(ENTRI!#REF!=1,Analisis1!$A35&amp;", ","")</f>
        <v>#REF!</v>
      </c>
      <c r="AX35" s="6" t="e">
        <f>IF(ENTRI!#REF!=1,Analisis1!$A35&amp;", ","")</f>
        <v>#REF!</v>
      </c>
      <c r="AY35" s="6" t="e">
        <f>IF(ENTRI!#REF!=1,Analisis1!$A35&amp;", ","")</f>
        <v>#REF!</v>
      </c>
    </row>
    <row r="36" spans="1:52" x14ac:dyDescent="0.35">
      <c r="A36" s="5" t="e">
        <f>ENTRI!#REF!</f>
        <v>#REF!</v>
      </c>
      <c r="B36" s="6" t="e">
        <f>IF(ENTRI!#REF!=1,Analisis1!$A36&amp;", ","")</f>
        <v>#REF!</v>
      </c>
      <c r="C36" s="6" t="e">
        <f>IF(ENTRI!#REF!=1,Analisis1!$A36&amp;", ","")</f>
        <v>#REF!</v>
      </c>
      <c r="D36" s="6" t="e">
        <f>IF(ENTRI!#REF!=1,Analisis1!$A36&amp;", ","")</f>
        <v>#REF!</v>
      </c>
      <c r="E36" s="6" t="e">
        <f>IF(ENTRI!#REF!=1,Analisis1!$A36&amp;", ","")</f>
        <v>#REF!</v>
      </c>
      <c r="F36" s="6" t="e">
        <f>IF(ENTRI!#REF!=1,Analisis1!$A36&amp;", ","")</f>
        <v>#REF!</v>
      </c>
      <c r="G36" s="6" t="e">
        <f>IF(ENTRI!#REF!=1,Analisis1!$A36&amp;", ","")</f>
        <v>#REF!</v>
      </c>
      <c r="H36" s="6" t="e">
        <f>IF(ENTRI!#REF!=1,Analisis1!$A36&amp;", ","")</f>
        <v>#REF!</v>
      </c>
      <c r="I36" s="6" t="e">
        <f>IF(ENTRI!#REF!=1,Analisis1!$A36&amp;", ","")</f>
        <v>#REF!</v>
      </c>
      <c r="J36" s="6" t="e">
        <f>IF(ENTRI!#REF!=1,Analisis1!$A36&amp;", ","")</f>
        <v>#REF!</v>
      </c>
      <c r="K36" s="6" t="e">
        <f>IF(ENTRI!#REF!=1,Analisis1!$A36&amp;", ","")</f>
        <v>#REF!</v>
      </c>
      <c r="L36" s="6" t="e">
        <f>IF(ENTRI!#REF!=1,Analisis1!$A36&amp;", ","")</f>
        <v>#REF!</v>
      </c>
      <c r="M36" s="6" t="e">
        <f>IF(ENTRI!#REF!=1,Analisis1!$A36&amp;", ","")</f>
        <v>#REF!</v>
      </c>
      <c r="N36" s="6" t="e">
        <f>IF(ENTRI!#REF!=1,Analisis1!$A36&amp;", ","")</f>
        <v>#REF!</v>
      </c>
      <c r="O36" s="6" t="e">
        <f>IF(ENTRI!#REF!=1,Analisis1!$A36&amp;", ","")</f>
        <v>#REF!</v>
      </c>
      <c r="P36" s="6" t="e">
        <f>IF(ENTRI!#REF!=1,Analisis1!$A36&amp;", ","")</f>
        <v>#REF!</v>
      </c>
      <c r="Q36" s="6" t="e">
        <f>IF(ENTRI!#REF!=1,Analisis1!$A36&amp;", ","")</f>
        <v>#REF!</v>
      </c>
      <c r="R36" s="6" t="e">
        <f>IF(ENTRI!#REF!=1,Analisis1!$A36&amp;", ","")</f>
        <v>#REF!</v>
      </c>
      <c r="S36" s="6" t="e">
        <f>IF(ENTRI!#REF!=1,Analisis1!$A36&amp;", ","")</f>
        <v>#REF!</v>
      </c>
      <c r="T36" s="6" t="e">
        <f>IF(ENTRI!#REF!=1,Analisis1!$A36&amp;", ","")</f>
        <v>#REF!</v>
      </c>
      <c r="U36" s="6" t="e">
        <f>IF(ENTRI!#REF!=1,Analisis1!$A36&amp;", ","")</f>
        <v>#REF!</v>
      </c>
      <c r="V36" s="6" t="e">
        <f>IF(ENTRI!#REF!=1,Analisis1!$A36&amp;", ","")</f>
        <v>#REF!</v>
      </c>
      <c r="W36" s="6" t="e">
        <f>IF(ENTRI!#REF!=1,Analisis1!$A36&amp;", ","")</f>
        <v>#REF!</v>
      </c>
      <c r="X36" s="6" t="e">
        <f>IF(ENTRI!#REF!=1,Analisis1!$A36&amp;", ","")</f>
        <v>#REF!</v>
      </c>
      <c r="Y36" s="6" t="e">
        <f>IF(ENTRI!#REF!=1,Analisis1!$A36&amp;", ","")</f>
        <v>#REF!</v>
      </c>
      <c r="Z36" s="6" t="e">
        <f>IF(ENTRI!#REF!=1,Analisis1!$A36&amp;", ","")</f>
        <v>#REF!</v>
      </c>
      <c r="AA36" s="6" t="e">
        <f>IF(ENTRI!#REF!=1,Analisis1!$A36&amp;", ","")</f>
        <v>#REF!</v>
      </c>
      <c r="AB36" s="6" t="e">
        <f>IF(ENTRI!#REF!=1,Analisis1!$A36&amp;", ","")</f>
        <v>#REF!</v>
      </c>
      <c r="AC36" s="6" t="e">
        <f>IF(ENTRI!#REF!=1,Analisis1!$A36&amp;", ","")</f>
        <v>#REF!</v>
      </c>
      <c r="AD36" s="6" t="e">
        <f>IF(ENTRI!#REF!=1,Analisis1!$A36&amp;", ","")</f>
        <v>#REF!</v>
      </c>
      <c r="AE36" s="6" t="e">
        <f>IF(ENTRI!#REF!=1,Analisis1!$A36&amp;", ","")</f>
        <v>#REF!</v>
      </c>
      <c r="AF36" s="6" t="e">
        <f>IF(ENTRI!#REF!=1,Analisis1!$A36&amp;", ","")</f>
        <v>#REF!</v>
      </c>
      <c r="AG36" s="6" t="e">
        <f>IF(ENTRI!#REF!=1,Analisis1!$A36&amp;", ","")</f>
        <v>#REF!</v>
      </c>
      <c r="AH36" s="6" t="e">
        <f>IF(ENTRI!#REF!=1,Analisis1!$A36&amp;", ","")</f>
        <v>#REF!</v>
      </c>
      <c r="AI36" s="6" t="e">
        <f>IF(ENTRI!#REF!=1,Analisis1!$A36&amp;", ","")</f>
        <v>#REF!</v>
      </c>
      <c r="AJ36" s="6" t="e">
        <f>IF(ENTRI!#REF!=1,Analisis1!$A36&amp;", ","")</f>
        <v>#REF!</v>
      </c>
      <c r="AK36" s="6" t="e">
        <f>IF(ENTRI!#REF!=1,Analisis1!$A36&amp;", ","")</f>
        <v>#REF!</v>
      </c>
      <c r="AL36" s="6" t="e">
        <f>IF(ENTRI!#REF!=1,Analisis1!$A36&amp;", ","")</f>
        <v>#REF!</v>
      </c>
      <c r="AM36" s="6" t="e">
        <f>IF(ENTRI!#REF!=1,Analisis1!$A36&amp;", ","")</f>
        <v>#REF!</v>
      </c>
      <c r="AN36" s="6" t="e">
        <f>IF(ENTRI!#REF!=1,Analisis1!$A36&amp;", ","")</f>
        <v>#REF!</v>
      </c>
      <c r="AO36" s="6" t="e">
        <f>IF(ENTRI!#REF!=1,Analisis1!$A36&amp;", ","")</f>
        <v>#REF!</v>
      </c>
      <c r="AP36" s="6" t="e">
        <f>IF(ENTRI!#REF!=1,Analisis1!$A36&amp;", ","")</f>
        <v>#REF!</v>
      </c>
      <c r="AQ36" s="6" t="e">
        <f>IF(ENTRI!#REF!=1,Analisis1!$A36&amp;", ","")</f>
        <v>#REF!</v>
      </c>
      <c r="AR36" s="6" t="e">
        <f>IF(ENTRI!#REF!=1,Analisis1!$A36&amp;", ","")</f>
        <v>#REF!</v>
      </c>
      <c r="AS36" s="6" t="e">
        <f>IF(ENTRI!#REF!=1,Analisis1!$A36&amp;", ","")</f>
        <v>#REF!</v>
      </c>
      <c r="AT36" s="6" t="e">
        <f>IF(ENTRI!#REF!=1,Analisis1!$A36&amp;", ","")</f>
        <v>#REF!</v>
      </c>
      <c r="AU36" s="6" t="e">
        <f>IF(ENTRI!#REF!=1,Analisis1!$A36&amp;", ","")</f>
        <v>#REF!</v>
      </c>
      <c r="AV36" s="6" t="e">
        <f>IF(ENTRI!#REF!=1,Analisis1!$A36&amp;", ","")</f>
        <v>#REF!</v>
      </c>
      <c r="AW36" s="6" t="e">
        <f>IF(ENTRI!#REF!=1,Analisis1!$A36&amp;", ","")</f>
        <v>#REF!</v>
      </c>
      <c r="AX36" s="6" t="e">
        <f>IF(ENTRI!#REF!=1,Analisis1!$A36&amp;", ","")</f>
        <v>#REF!</v>
      </c>
      <c r="AY36" s="6" t="e">
        <f>IF(ENTRI!#REF!=1,Analisis1!$A36&amp;", ","")</f>
        <v>#REF!</v>
      </c>
    </row>
    <row r="37" spans="1:52" x14ac:dyDescent="0.35">
      <c r="A37" s="5" t="e">
        <f>ENTRI!#REF!</f>
        <v>#REF!</v>
      </c>
      <c r="B37" s="6" t="e">
        <f>IF(ENTRI!#REF!=1,Analisis1!$A37&amp;", ","")</f>
        <v>#REF!</v>
      </c>
      <c r="C37" s="6" t="e">
        <f>IF(ENTRI!#REF!=1,Analisis1!$A37&amp;", ","")</f>
        <v>#REF!</v>
      </c>
      <c r="D37" s="6" t="e">
        <f>IF(ENTRI!#REF!=1,Analisis1!$A37&amp;", ","")</f>
        <v>#REF!</v>
      </c>
      <c r="E37" s="6" t="e">
        <f>IF(ENTRI!#REF!=1,Analisis1!$A37&amp;", ","")</f>
        <v>#REF!</v>
      </c>
      <c r="F37" s="6" t="e">
        <f>IF(ENTRI!#REF!=1,Analisis1!$A37&amp;", ","")</f>
        <v>#REF!</v>
      </c>
      <c r="G37" s="6" t="e">
        <f>IF(ENTRI!#REF!=1,Analisis1!$A37&amp;", ","")</f>
        <v>#REF!</v>
      </c>
      <c r="H37" s="6" t="e">
        <f>IF(ENTRI!#REF!=1,Analisis1!$A37&amp;", ","")</f>
        <v>#REF!</v>
      </c>
      <c r="I37" s="6" t="e">
        <f>IF(ENTRI!#REF!=1,Analisis1!$A37&amp;", ","")</f>
        <v>#REF!</v>
      </c>
      <c r="J37" s="6" t="e">
        <f>IF(ENTRI!#REF!=1,Analisis1!$A37&amp;", ","")</f>
        <v>#REF!</v>
      </c>
      <c r="K37" s="6" t="e">
        <f>IF(ENTRI!#REF!=1,Analisis1!$A37&amp;", ","")</f>
        <v>#REF!</v>
      </c>
      <c r="L37" s="6" t="e">
        <f>IF(ENTRI!#REF!=1,Analisis1!$A37&amp;", ","")</f>
        <v>#REF!</v>
      </c>
      <c r="M37" s="6" t="e">
        <f>IF(ENTRI!#REF!=1,Analisis1!$A37&amp;", ","")</f>
        <v>#REF!</v>
      </c>
      <c r="N37" s="6" t="e">
        <f>IF(ENTRI!#REF!=1,Analisis1!$A37&amp;", ","")</f>
        <v>#REF!</v>
      </c>
      <c r="O37" s="6" t="e">
        <f>IF(ENTRI!#REF!=1,Analisis1!$A37&amp;", ","")</f>
        <v>#REF!</v>
      </c>
      <c r="P37" s="6" t="e">
        <f>IF(ENTRI!#REF!=1,Analisis1!$A37&amp;", ","")</f>
        <v>#REF!</v>
      </c>
      <c r="Q37" s="6" t="e">
        <f>IF(ENTRI!#REF!=1,Analisis1!$A37&amp;", ","")</f>
        <v>#REF!</v>
      </c>
      <c r="R37" s="6" t="e">
        <f>IF(ENTRI!#REF!=1,Analisis1!$A37&amp;", ","")</f>
        <v>#REF!</v>
      </c>
      <c r="S37" s="6" t="e">
        <f>IF(ENTRI!#REF!=1,Analisis1!$A37&amp;", ","")</f>
        <v>#REF!</v>
      </c>
      <c r="T37" s="6" t="e">
        <f>IF(ENTRI!#REF!=1,Analisis1!$A37&amp;", ","")</f>
        <v>#REF!</v>
      </c>
      <c r="U37" s="6" t="e">
        <f>IF(ENTRI!#REF!=1,Analisis1!$A37&amp;", ","")</f>
        <v>#REF!</v>
      </c>
      <c r="V37" s="6" t="e">
        <f>IF(ENTRI!#REF!=1,Analisis1!$A37&amp;", ","")</f>
        <v>#REF!</v>
      </c>
      <c r="W37" s="6" t="e">
        <f>IF(ENTRI!#REF!=1,Analisis1!$A37&amp;", ","")</f>
        <v>#REF!</v>
      </c>
      <c r="X37" s="6" t="e">
        <f>IF(ENTRI!#REF!=1,Analisis1!$A37&amp;", ","")</f>
        <v>#REF!</v>
      </c>
      <c r="Y37" s="6" t="e">
        <f>IF(ENTRI!#REF!=1,Analisis1!$A37&amp;", ","")</f>
        <v>#REF!</v>
      </c>
      <c r="Z37" s="6" t="e">
        <f>IF(ENTRI!#REF!=1,Analisis1!$A37&amp;", ","")</f>
        <v>#REF!</v>
      </c>
      <c r="AA37" s="6" t="e">
        <f>IF(ENTRI!#REF!=1,Analisis1!$A37&amp;", ","")</f>
        <v>#REF!</v>
      </c>
      <c r="AB37" s="6" t="e">
        <f>IF(ENTRI!#REF!=1,Analisis1!$A37&amp;", ","")</f>
        <v>#REF!</v>
      </c>
      <c r="AC37" s="6" t="e">
        <f>IF(ENTRI!#REF!=1,Analisis1!$A37&amp;", ","")</f>
        <v>#REF!</v>
      </c>
      <c r="AD37" s="6" t="e">
        <f>IF(ENTRI!#REF!=1,Analisis1!$A37&amp;", ","")</f>
        <v>#REF!</v>
      </c>
      <c r="AE37" s="6" t="e">
        <f>IF(ENTRI!#REF!=1,Analisis1!$A37&amp;", ","")</f>
        <v>#REF!</v>
      </c>
      <c r="AF37" s="6" t="e">
        <f>IF(ENTRI!#REF!=1,Analisis1!$A37&amp;", ","")</f>
        <v>#REF!</v>
      </c>
      <c r="AG37" s="6" t="e">
        <f>IF(ENTRI!#REF!=1,Analisis1!$A37&amp;", ","")</f>
        <v>#REF!</v>
      </c>
      <c r="AH37" s="6" t="e">
        <f>IF(ENTRI!#REF!=1,Analisis1!$A37&amp;", ","")</f>
        <v>#REF!</v>
      </c>
      <c r="AI37" s="6" t="e">
        <f>IF(ENTRI!#REF!=1,Analisis1!$A37&amp;", ","")</f>
        <v>#REF!</v>
      </c>
      <c r="AJ37" s="6" t="e">
        <f>IF(ENTRI!#REF!=1,Analisis1!$A37&amp;", ","")</f>
        <v>#REF!</v>
      </c>
      <c r="AK37" s="6" t="e">
        <f>IF(ENTRI!#REF!=1,Analisis1!$A37&amp;", ","")</f>
        <v>#REF!</v>
      </c>
      <c r="AL37" s="6" t="e">
        <f>IF(ENTRI!#REF!=1,Analisis1!$A37&amp;", ","")</f>
        <v>#REF!</v>
      </c>
      <c r="AM37" s="6" t="e">
        <f>IF(ENTRI!#REF!=1,Analisis1!$A37&amp;", ","")</f>
        <v>#REF!</v>
      </c>
      <c r="AN37" s="6" t="e">
        <f>IF(ENTRI!#REF!=1,Analisis1!$A37&amp;", ","")</f>
        <v>#REF!</v>
      </c>
      <c r="AO37" s="6" t="e">
        <f>IF(ENTRI!#REF!=1,Analisis1!$A37&amp;", ","")</f>
        <v>#REF!</v>
      </c>
      <c r="AP37" s="6" t="e">
        <f>IF(ENTRI!#REF!=1,Analisis1!$A37&amp;", ","")</f>
        <v>#REF!</v>
      </c>
      <c r="AQ37" s="6" t="e">
        <f>IF(ENTRI!#REF!=1,Analisis1!$A37&amp;", ","")</f>
        <v>#REF!</v>
      </c>
      <c r="AR37" s="6" t="e">
        <f>IF(ENTRI!#REF!=1,Analisis1!$A37&amp;", ","")</f>
        <v>#REF!</v>
      </c>
      <c r="AS37" s="6" t="e">
        <f>IF(ENTRI!#REF!=1,Analisis1!$A37&amp;", ","")</f>
        <v>#REF!</v>
      </c>
      <c r="AT37" s="6" t="e">
        <f>IF(ENTRI!#REF!=1,Analisis1!$A37&amp;", ","")</f>
        <v>#REF!</v>
      </c>
      <c r="AU37" s="6" t="e">
        <f>IF(ENTRI!#REF!=1,Analisis1!$A37&amp;", ","")</f>
        <v>#REF!</v>
      </c>
      <c r="AV37" s="6" t="e">
        <f>IF(ENTRI!#REF!=1,Analisis1!$A37&amp;", ","")</f>
        <v>#REF!</v>
      </c>
      <c r="AW37" s="6" t="e">
        <f>IF(ENTRI!#REF!=1,Analisis1!$A37&amp;", ","")</f>
        <v>#REF!</v>
      </c>
      <c r="AX37" s="6" t="e">
        <f>IF(ENTRI!#REF!=1,Analisis1!$A37&amp;", ","")</f>
        <v>#REF!</v>
      </c>
      <c r="AY37" s="6" t="e">
        <f>IF(ENTRI!#REF!=1,Analisis1!$A37&amp;", ","")</f>
        <v>#REF!</v>
      </c>
    </row>
    <row r="38" spans="1:52" x14ac:dyDescent="0.35">
      <c r="A38" s="5" t="e">
        <f>ENTRI!#REF!</f>
        <v>#REF!</v>
      </c>
      <c r="B38" s="6" t="e">
        <f>IF(ENTRI!#REF!=1,Analisis1!$A38&amp;", ","")</f>
        <v>#REF!</v>
      </c>
      <c r="C38" s="6" t="e">
        <f>IF(ENTRI!#REF!=1,Analisis1!$A38&amp;", ","")</f>
        <v>#REF!</v>
      </c>
      <c r="D38" s="6" t="e">
        <f>IF(ENTRI!#REF!=1,Analisis1!$A38&amp;", ","")</f>
        <v>#REF!</v>
      </c>
      <c r="E38" s="6" t="e">
        <f>IF(ENTRI!#REF!=1,Analisis1!$A38&amp;", ","")</f>
        <v>#REF!</v>
      </c>
      <c r="F38" s="6" t="e">
        <f>IF(ENTRI!#REF!=1,Analisis1!$A38&amp;", ","")</f>
        <v>#REF!</v>
      </c>
      <c r="G38" s="6" t="e">
        <f>IF(ENTRI!#REF!=1,Analisis1!$A38&amp;", ","")</f>
        <v>#REF!</v>
      </c>
      <c r="H38" s="6" t="e">
        <f>IF(ENTRI!#REF!=1,Analisis1!$A38&amp;", ","")</f>
        <v>#REF!</v>
      </c>
      <c r="I38" s="6" t="e">
        <f>IF(ENTRI!#REF!=1,Analisis1!$A38&amp;", ","")</f>
        <v>#REF!</v>
      </c>
      <c r="J38" s="6" t="e">
        <f>IF(ENTRI!#REF!=1,Analisis1!$A38&amp;", ","")</f>
        <v>#REF!</v>
      </c>
      <c r="K38" s="6" t="e">
        <f>IF(ENTRI!#REF!=1,Analisis1!$A38&amp;", ","")</f>
        <v>#REF!</v>
      </c>
      <c r="L38" s="6" t="e">
        <f>IF(ENTRI!#REF!=1,Analisis1!$A38&amp;", ","")</f>
        <v>#REF!</v>
      </c>
      <c r="M38" s="6" t="e">
        <f>IF(ENTRI!#REF!=1,Analisis1!$A38&amp;", ","")</f>
        <v>#REF!</v>
      </c>
      <c r="N38" s="6" t="e">
        <f>IF(ENTRI!#REF!=1,Analisis1!$A38&amp;", ","")</f>
        <v>#REF!</v>
      </c>
      <c r="O38" s="6" t="e">
        <f>IF(ENTRI!#REF!=1,Analisis1!$A38&amp;", ","")</f>
        <v>#REF!</v>
      </c>
      <c r="P38" s="6" t="e">
        <f>IF(ENTRI!#REF!=1,Analisis1!$A38&amp;", ","")</f>
        <v>#REF!</v>
      </c>
      <c r="Q38" s="6" t="e">
        <f>IF(ENTRI!#REF!=1,Analisis1!$A38&amp;", ","")</f>
        <v>#REF!</v>
      </c>
      <c r="R38" s="6" t="e">
        <f>IF(ENTRI!#REF!=1,Analisis1!$A38&amp;", ","")</f>
        <v>#REF!</v>
      </c>
      <c r="S38" s="6" t="e">
        <f>IF(ENTRI!#REF!=1,Analisis1!$A38&amp;", ","")</f>
        <v>#REF!</v>
      </c>
      <c r="T38" s="6" t="e">
        <f>IF(ENTRI!#REF!=1,Analisis1!$A38&amp;", ","")</f>
        <v>#REF!</v>
      </c>
      <c r="U38" s="6" t="e">
        <f>IF(ENTRI!#REF!=1,Analisis1!$A38&amp;", ","")</f>
        <v>#REF!</v>
      </c>
      <c r="V38" s="6" t="e">
        <f>IF(ENTRI!#REF!=1,Analisis1!$A38&amp;", ","")</f>
        <v>#REF!</v>
      </c>
      <c r="W38" s="6" t="e">
        <f>IF(ENTRI!#REF!=1,Analisis1!$A38&amp;", ","")</f>
        <v>#REF!</v>
      </c>
      <c r="X38" s="6" t="e">
        <f>IF(ENTRI!#REF!=1,Analisis1!$A38&amp;", ","")</f>
        <v>#REF!</v>
      </c>
      <c r="Y38" s="6" t="e">
        <f>IF(ENTRI!#REF!=1,Analisis1!$A38&amp;", ","")</f>
        <v>#REF!</v>
      </c>
      <c r="Z38" s="6" t="e">
        <f>IF(ENTRI!#REF!=1,Analisis1!$A38&amp;", ","")</f>
        <v>#REF!</v>
      </c>
      <c r="AA38" s="6" t="e">
        <f>IF(ENTRI!#REF!=1,Analisis1!$A38&amp;", ","")</f>
        <v>#REF!</v>
      </c>
      <c r="AB38" s="6" t="e">
        <f>IF(ENTRI!#REF!=1,Analisis1!$A38&amp;", ","")</f>
        <v>#REF!</v>
      </c>
      <c r="AC38" s="6" t="e">
        <f>IF(ENTRI!#REF!=1,Analisis1!$A38&amp;", ","")</f>
        <v>#REF!</v>
      </c>
      <c r="AD38" s="6" t="e">
        <f>IF(ENTRI!#REF!=1,Analisis1!$A38&amp;", ","")</f>
        <v>#REF!</v>
      </c>
      <c r="AE38" s="6" t="e">
        <f>IF(ENTRI!#REF!=1,Analisis1!$A38&amp;", ","")</f>
        <v>#REF!</v>
      </c>
      <c r="AF38" s="6" t="e">
        <f>IF(ENTRI!#REF!=1,Analisis1!$A38&amp;", ","")</f>
        <v>#REF!</v>
      </c>
      <c r="AG38" s="6" t="e">
        <f>IF(ENTRI!#REF!=1,Analisis1!$A38&amp;", ","")</f>
        <v>#REF!</v>
      </c>
      <c r="AH38" s="6" t="e">
        <f>IF(ENTRI!#REF!=1,Analisis1!$A38&amp;", ","")</f>
        <v>#REF!</v>
      </c>
      <c r="AI38" s="6" t="e">
        <f>IF(ENTRI!#REF!=1,Analisis1!$A38&amp;", ","")</f>
        <v>#REF!</v>
      </c>
      <c r="AJ38" s="6" t="e">
        <f>IF(ENTRI!#REF!=1,Analisis1!$A38&amp;", ","")</f>
        <v>#REF!</v>
      </c>
      <c r="AK38" s="6" t="e">
        <f>IF(ENTRI!#REF!=1,Analisis1!$A38&amp;", ","")</f>
        <v>#REF!</v>
      </c>
      <c r="AL38" s="6" t="e">
        <f>IF(ENTRI!#REF!=1,Analisis1!$A38&amp;", ","")</f>
        <v>#REF!</v>
      </c>
      <c r="AM38" s="6" t="e">
        <f>IF(ENTRI!#REF!=1,Analisis1!$A38&amp;", ","")</f>
        <v>#REF!</v>
      </c>
      <c r="AN38" s="6" t="e">
        <f>IF(ENTRI!#REF!=1,Analisis1!$A38&amp;", ","")</f>
        <v>#REF!</v>
      </c>
      <c r="AO38" s="6" t="e">
        <f>IF(ENTRI!#REF!=1,Analisis1!$A38&amp;", ","")</f>
        <v>#REF!</v>
      </c>
      <c r="AP38" s="6" t="e">
        <f>IF(ENTRI!#REF!=1,Analisis1!$A38&amp;", ","")</f>
        <v>#REF!</v>
      </c>
      <c r="AQ38" s="6" t="e">
        <f>IF(ENTRI!#REF!=1,Analisis1!$A38&amp;", ","")</f>
        <v>#REF!</v>
      </c>
      <c r="AR38" s="6" t="e">
        <f>IF(ENTRI!#REF!=1,Analisis1!$A38&amp;", ","")</f>
        <v>#REF!</v>
      </c>
      <c r="AS38" s="6" t="e">
        <f>IF(ENTRI!#REF!=1,Analisis1!$A38&amp;", ","")</f>
        <v>#REF!</v>
      </c>
      <c r="AT38" s="6" t="e">
        <f>IF(ENTRI!#REF!=1,Analisis1!$A38&amp;", ","")</f>
        <v>#REF!</v>
      </c>
      <c r="AU38" s="6" t="e">
        <f>IF(ENTRI!#REF!=1,Analisis1!$A38&amp;", ","")</f>
        <v>#REF!</v>
      </c>
      <c r="AV38" s="6" t="e">
        <f>IF(ENTRI!#REF!=1,Analisis1!$A38&amp;", ","")</f>
        <v>#REF!</v>
      </c>
      <c r="AW38" s="6" t="e">
        <f>IF(ENTRI!#REF!=1,Analisis1!$A38&amp;", ","")</f>
        <v>#REF!</v>
      </c>
      <c r="AX38" s="6" t="e">
        <f>IF(ENTRI!#REF!=1,Analisis1!$A38&amp;", ","")</f>
        <v>#REF!</v>
      </c>
      <c r="AY38" s="6" t="e">
        <f>IF(ENTRI!#REF!=1,Analisis1!$A38&amp;", ","")</f>
        <v>#REF!</v>
      </c>
    </row>
    <row r="39" spans="1:52" x14ac:dyDescent="0.35">
      <c r="A39" s="5" t="e">
        <f>ENTRI!#REF!</f>
        <v>#REF!</v>
      </c>
      <c r="B39" s="6" t="e">
        <f>IF(ENTRI!#REF!=1,Analisis1!$A39&amp;", ","")</f>
        <v>#REF!</v>
      </c>
      <c r="C39" s="6" t="e">
        <f>IF(ENTRI!#REF!=1,Analisis1!$A39&amp;", ","")</f>
        <v>#REF!</v>
      </c>
      <c r="D39" s="6" t="e">
        <f>IF(ENTRI!#REF!=1,Analisis1!$A39&amp;", ","")</f>
        <v>#REF!</v>
      </c>
      <c r="E39" s="6" t="e">
        <f>IF(ENTRI!#REF!=1,Analisis1!$A39&amp;", ","")</f>
        <v>#REF!</v>
      </c>
      <c r="F39" s="6" t="e">
        <f>IF(ENTRI!#REF!=1,Analisis1!$A39&amp;", ","")</f>
        <v>#REF!</v>
      </c>
      <c r="G39" s="6" t="e">
        <f>IF(ENTRI!#REF!=1,Analisis1!$A39&amp;", ","")</f>
        <v>#REF!</v>
      </c>
      <c r="H39" s="6" t="e">
        <f>IF(ENTRI!#REF!=1,Analisis1!$A39&amp;", ","")</f>
        <v>#REF!</v>
      </c>
      <c r="I39" s="6" t="e">
        <f>IF(ENTRI!#REF!=1,Analisis1!$A39&amp;", ","")</f>
        <v>#REF!</v>
      </c>
      <c r="J39" s="6" t="e">
        <f>IF(ENTRI!#REF!=1,Analisis1!$A39&amp;", ","")</f>
        <v>#REF!</v>
      </c>
      <c r="K39" s="6" t="e">
        <f>IF(ENTRI!#REF!=1,Analisis1!$A39&amp;", ","")</f>
        <v>#REF!</v>
      </c>
      <c r="L39" s="6" t="e">
        <f>IF(ENTRI!#REF!=1,Analisis1!$A39&amp;", ","")</f>
        <v>#REF!</v>
      </c>
      <c r="M39" s="6" t="e">
        <f>IF(ENTRI!#REF!=1,Analisis1!$A39&amp;", ","")</f>
        <v>#REF!</v>
      </c>
      <c r="N39" s="6" t="e">
        <f>IF(ENTRI!#REF!=1,Analisis1!$A39&amp;", ","")</f>
        <v>#REF!</v>
      </c>
      <c r="O39" s="6" t="e">
        <f>IF(ENTRI!#REF!=1,Analisis1!$A39&amp;", ","")</f>
        <v>#REF!</v>
      </c>
      <c r="P39" s="6" t="e">
        <f>IF(ENTRI!#REF!=1,Analisis1!$A39&amp;", ","")</f>
        <v>#REF!</v>
      </c>
      <c r="Q39" s="6" t="e">
        <f>IF(ENTRI!#REF!=1,Analisis1!$A39&amp;", ","")</f>
        <v>#REF!</v>
      </c>
      <c r="R39" s="6" t="e">
        <f>IF(ENTRI!#REF!=1,Analisis1!$A39&amp;", ","")</f>
        <v>#REF!</v>
      </c>
      <c r="S39" s="6" t="e">
        <f>IF(ENTRI!#REF!=1,Analisis1!$A39&amp;", ","")</f>
        <v>#REF!</v>
      </c>
      <c r="T39" s="6" t="e">
        <f>IF(ENTRI!#REF!=1,Analisis1!$A39&amp;", ","")</f>
        <v>#REF!</v>
      </c>
      <c r="U39" s="6" t="e">
        <f>IF(ENTRI!#REF!=1,Analisis1!$A39&amp;", ","")</f>
        <v>#REF!</v>
      </c>
      <c r="V39" s="6" t="e">
        <f>IF(ENTRI!#REF!=1,Analisis1!$A39&amp;", ","")</f>
        <v>#REF!</v>
      </c>
      <c r="W39" s="6" t="e">
        <f>IF(ENTRI!#REF!=1,Analisis1!$A39&amp;", ","")</f>
        <v>#REF!</v>
      </c>
      <c r="X39" s="6" t="e">
        <f>IF(ENTRI!#REF!=1,Analisis1!$A39&amp;", ","")</f>
        <v>#REF!</v>
      </c>
      <c r="Y39" s="6" t="e">
        <f>IF(ENTRI!#REF!=1,Analisis1!$A39&amp;", ","")</f>
        <v>#REF!</v>
      </c>
      <c r="Z39" s="6" t="e">
        <f>IF(ENTRI!#REF!=1,Analisis1!$A39&amp;", ","")</f>
        <v>#REF!</v>
      </c>
      <c r="AA39" s="6" t="e">
        <f>IF(ENTRI!#REF!=1,Analisis1!$A39&amp;", ","")</f>
        <v>#REF!</v>
      </c>
      <c r="AB39" s="6" t="e">
        <f>IF(ENTRI!#REF!=1,Analisis1!$A39&amp;", ","")</f>
        <v>#REF!</v>
      </c>
      <c r="AC39" s="6" t="e">
        <f>IF(ENTRI!#REF!=1,Analisis1!$A39&amp;", ","")</f>
        <v>#REF!</v>
      </c>
      <c r="AD39" s="6" t="e">
        <f>IF(ENTRI!#REF!=1,Analisis1!$A39&amp;", ","")</f>
        <v>#REF!</v>
      </c>
      <c r="AE39" s="6" t="e">
        <f>IF(ENTRI!#REF!=1,Analisis1!$A39&amp;", ","")</f>
        <v>#REF!</v>
      </c>
      <c r="AF39" s="6" t="e">
        <f>IF(ENTRI!#REF!=1,Analisis1!$A39&amp;", ","")</f>
        <v>#REF!</v>
      </c>
      <c r="AG39" s="6" t="e">
        <f>IF(ENTRI!#REF!=1,Analisis1!$A39&amp;", ","")</f>
        <v>#REF!</v>
      </c>
      <c r="AH39" s="6" t="e">
        <f>IF(ENTRI!#REF!=1,Analisis1!$A39&amp;", ","")</f>
        <v>#REF!</v>
      </c>
      <c r="AI39" s="6" t="e">
        <f>IF(ENTRI!#REF!=1,Analisis1!$A39&amp;", ","")</f>
        <v>#REF!</v>
      </c>
      <c r="AJ39" s="6" t="e">
        <f>IF(ENTRI!#REF!=1,Analisis1!$A39&amp;", ","")</f>
        <v>#REF!</v>
      </c>
      <c r="AK39" s="6" t="e">
        <f>IF(ENTRI!#REF!=1,Analisis1!$A39&amp;", ","")</f>
        <v>#REF!</v>
      </c>
      <c r="AL39" s="6" t="e">
        <f>IF(ENTRI!#REF!=1,Analisis1!$A39&amp;", ","")</f>
        <v>#REF!</v>
      </c>
      <c r="AM39" s="6" t="e">
        <f>IF(ENTRI!#REF!=1,Analisis1!$A39&amp;", ","")</f>
        <v>#REF!</v>
      </c>
      <c r="AN39" s="6" t="e">
        <f>IF(ENTRI!#REF!=1,Analisis1!$A39&amp;", ","")</f>
        <v>#REF!</v>
      </c>
      <c r="AO39" s="6" t="e">
        <f>IF(ENTRI!#REF!=1,Analisis1!$A39&amp;", ","")</f>
        <v>#REF!</v>
      </c>
      <c r="AP39" s="6" t="e">
        <f>IF(ENTRI!#REF!=1,Analisis1!$A39&amp;", ","")</f>
        <v>#REF!</v>
      </c>
      <c r="AQ39" s="6" t="e">
        <f>IF(ENTRI!#REF!=1,Analisis1!$A39&amp;", ","")</f>
        <v>#REF!</v>
      </c>
      <c r="AR39" s="6" t="e">
        <f>IF(ENTRI!#REF!=1,Analisis1!$A39&amp;", ","")</f>
        <v>#REF!</v>
      </c>
      <c r="AS39" s="6" t="e">
        <f>IF(ENTRI!#REF!=1,Analisis1!$A39&amp;", ","")</f>
        <v>#REF!</v>
      </c>
      <c r="AT39" s="6" t="e">
        <f>IF(ENTRI!#REF!=1,Analisis1!$A39&amp;", ","")</f>
        <v>#REF!</v>
      </c>
      <c r="AU39" s="6" t="e">
        <f>IF(ENTRI!#REF!=1,Analisis1!$A39&amp;", ","")</f>
        <v>#REF!</v>
      </c>
      <c r="AV39" s="6" t="e">
        <f>IF(ENTRI!#REF!=1,Analisis1!$A39&amp;", ","")</f>
        <v>#REF!</v>
      </c>
      <c r="AW39" s="6" t="e">
        <f>IF(ENTRI!#REF!=1,Analisis1!$A39&amp;", ","")</f>
        <v>#REF!</v>
      </c>
      <c r="AX39" s="6" t="e">
        <f>IF(ENTRI!#REF!=1,Analisis1!$A39&amp;", ","")</f>
        <v>#REF!</v>
      </c>
      <c r="AY39" s="6" t="e">
        <f>IF(ENTRI!#REF!=1,Analisis1!$A39&amp;", ","")</f>
        <v>#REF!</v>
      </c>
    </row>
    <row r="40" spans="1:52" x14ac:dyDescent="0.35">
      <c r="A40" s="5" t="e">
        <f>ENTRI!#REF!</f>
        <v>#REF!</v>
      </c>
      <c r="B40" s="6" t="e">
        <f>IF(ENTRI!#REF!=1,Analisis1!$A40&amp;", ","")</f>
        <v>#REF!</v>
      </c>
      <c r="C40" s="6" t="e">
        <f>IF(ENTRI!#REF!=1,Analisis1!$A40&amp;", ","")</f>
        <v>#REF!</v>
      </c>
      <c r="D40" s="6" t="e">
        <f>IF(ENTRI!#REF!=1,Analisis1!$A40&amp;", ","")</f>
        <v>#REF!</v>
      </c>
      <c r="E40" s="6" t="e">
        <f>IF(ENTRI!#REF!=1,Analisis1!$A40&amp;", ","")</f>
        <v>#REF!</v>
      </c>
      <c r="F40" s="6" t="e">
        <f>IF(ENTRI!#REF!=1,Analisis1!$A40&amp;", ","")</f>
        <v>#REF!</v>
      </c>
      <c r="G40" s="6" t="e">
        <f>IF(ENTRI!#REF!=1,Analisis1!$A40&amp;", ","")</f>
        <v>#REF!</v>
      </c>
      <c r="H40" s="6" t="e">
        <f>IF(ENTRI!#REF!=1,Analisis1!$A40&amp;", ","")</f>
        <v>#REF!</v>
      </c>
      <c r="I40" s="6" t="e">
        <f>IF(ENTRI!#REF!=1,Analisis1!$A40&amp;", ","")</f>
        <v>#REF!</v>
      </c>
      <c r="J40" s="6" t="e">
        <f>IF(ENTRI!#REF!=1,Analisis1!$A40&amp;", ","")</f>
        <v>#REF!</v>
      </c>
      <c r="K40" s="6" t="e">
        <f>IF(ENTRI!#REF!=1,Analisis1!$A40&amp;", ","")</f>
        <v>#REF!</v>
      </c>
      <c r="L40" s="6" t="e">
        <f>IF(ENTRI!#REF!=1,Analisis1!$A40&amp;", ","")</f>
        <v>#REF!</v>
      </c>
      <c r="M40" s="6" t="e">
        <f>IF(ENTRI!#REF!=1,Analisis1!$A40&amp;", ","")</f>
        <v>#REF!</v>
      </c>
      <c r="N40" s="6" t="e">
        <f>IF(ENTRI!#REF!=1,Analisis1!$A40&amp;", ","")</f>
        <v>#REF!</v>
      </c>
      <c r="O40" s="6" t="e">
        <f>IF(ENTRI!#REF!=1,Analisis1!$A40&amp;", ","")</f>
        <v>#REF!</v>
      </c>
      <c r="P40" s="6" t="e">
        <f>IF(ENTRI!#REF!=1,Analisis1!$A40&amp;", ","")</f>
        <v>#REF!</v>
      </c>
      <c r="Q40" s="6" t="e">
        <f>IF(ENTRI!#REF!=1,Analisis1!$A40&amp;", ","")</f>
        <v>#REF!</v>
      </c>
      <c r="R40" s="6" t="e">
        <f>IF(ENTRI!#REF!=1,Analisis1!$A40&amp;", ","")</f>
        <v>#REF!</v>
      </c>
      <c r="S40" s="6" t="e">
        <f>IF(ENTRI!#REF!=1,Analisis1!$A40&amp;", ","")</f>
        <v>#REF!</v>
      </c>
      <c r="T40" s="6" t="e">
        <f>IF(ENTRI!#REF!=1,Analisis1!$A40&amp;", ","")</f>
        <v>#REF!</v>
      </c>
      <c r="U40" s="6" t="e">
        <f>IF(ENTRI!#REF!=1,Analisis1!$A40&amp;", ","")</f>
        <v>#REF!</v>
      </c>
      <c r="V40" s="6" t="e">
        <f>IF(ENTRI!#REF!=1,Analisis1!$A40&amp;", ","")</f>
        <v>#REF!</v>
      </c>
      <c r="W40" s="6" t="e">
        <f>IF(ENTRI!#REF!=1,Analisis1!$A40&amp;", ","")</f>
        <v>#REF!</v>
      </c>
      <c r="X40" s="6" t="e">
        <f>IF(ENTRI!#REF!=1,Analisis1!$A40&amp;", ","")</f>
        <v>#REF!</v>
      </c>
      <c r="Y40" s="6" t="e">
        <f>IF(ENTRI!#REF!=1,Analisis1!$A40&amp;", ","")</f>
        <v>#REF!</v>
      </c>
      <c r="Z40" s="6" t="e">
        <f>IF(ENTRI!#REF!=1,Analisis1!$A40&amp;", ","")</f>
        <v>#REF!</v>
      </c>
      <c r="AA40" s="6" t="e">
        <f>IF(ENTRI!#REF!=1,Analisis1!$A40&amp;", ","")</f>
        <v>#REF!</v>
      </c>
      <c r="AB40" s="6" t="e">
        <f>IF(ENTRI!#REF!=1,Analisis1!$A40&amp;", ","")</f>
        <v>#REF!</v>
      </c>
      <c r="AC40" s="6" t="e">
        <f>IF(ENTRI!#REF!=1,Analisis1!$A40&amp;", ","")</f>
        <v>#REF!</v>
      </c>
      <c r="AD40" s="6" t="e">
        <f>IF(ENTRI!#REF!=1,Analisis1!$A40&amp;", ","")</f>
        <v>#REF!</v>
      </c>
      <c r="AE40" s="6" t="e">
        <f>IF(ENTRI!#REF!=1,Analisis1!$A40&amp;", ","")</f>
        <v>#REF!</v>
      </c>
      <c r="AF40" s="6" t="e">
        <f>IF(ENTRI!#REF!=1,Analisis1!$A40&amp;", ","")</f>
        <v>#REF!</v>
      </c>
      <c r="AG40" s="6" t="e">
        <f>IF(ENTRI!#REF!=1,Analisis1!$A40&amp;", ","")</f>
        <v>#REF!</v>
      </c>
      <c r="AH40" s="6" t="e">
        <f>IF(ENTRI!#REF!=1,Analisis1!$A40&amp;", ","")</f>
        <v>#REF!</v>
      </c>
      <c r="AI40" s="6" t="e">
        <f>IF(ENTRI!#REF!=1,Analisis1!$A40&amp;", ","")</f>
        <v>#REF!</v>
      </c>
      <c r="AJ40" s="6" t="e">
        <f>IF(ENTRI!#REF!=1,Analisis1!$A40&amp;", ","")</f>
        <v>#REF!</v>
      </c>
      <c r="AK40" s="6" t="e">
        <f>IF(ENTRI!#REF!=1,Analisis1!$A40&amp;", ","")</f>
        <v>#REF!</v>
      </c>
      <c r="AL40" s="6" t="e">
        <f>IF(ENTRI!#REF!=1,Analisis1!$A40&amp;", ","")</f>
        <v>#REF!</v>
      </c>
      <c r="AM40" s="6" t="e">
        <f>IF(ENTRI!#REF!=1,Analisis1!$A40&amp;", ","")</f>
        <v>#REF!</v>
      </c>
      <c r="AN40" s="6" t="e">
        <f>IF(ENTRI!#REF!=1,Analisis1!$A40&amp;", ","")</f>
        <v>#REF!</v>
      </c>
      <c r="AO40" s="6" t="e">
        <f>IF(ENTRI!#REF!=1,Analisis1!$A40&amp;", ","")</f>
        <v>#REF!</v>
      </c>
      <c r="AP40" s="6" t="e">
        <f>IF(ENTRI!#REF!=1,Analisis1!$A40&amp;", ","")</f>
        <v>#REF!</v>
      </c>
      <c r="AQ40" s="6" t="e">
        <f>IF(ENTRI!#REF!=1,Analisis1!$A40&amp;", ","")</f>
        <v>#REF!</v>
      </c>
      <c r="AR40" s="6" t="e">
        <f>IF(ENTRI!#REF!=1,Analisis1!$A40&amp;", ","")</f>
        <v>#REF!</v>
      </c>
      <c r="AS40" s="6" t="e">
        <f>IF(ENTRI!#REF!=1,Analisis1!$A40&amp;", ","")</f>
        <v>#REF!</v>
      </c>
      <c r="AT40" s="6" t="e">
        <f>IF(ENTRI!#REF!=1,Analisis1!$A40&amp;", ","")</f>
        <v>#REF!</v>
      </c>
      <c r="AU40" s="6" t="e">
        <f>IF(ENTRI!#REF!=1,Analisis1!$A40&amp;", ","")</f>
        <v>#REF!</v>
      </c>
      <c r="AV40" s="6" t="e">
        <f>IF(ENTRI!#REF!=1,Analisis1!$A40&amp;", ","")</f>
        <v>#REF!</v>
      </c>
      <c r="AW40" s="6" t="e">
        <f>IF(ENTRI!#REF!=1,Analisis1!$A40&amp;", ","")</f>
        <v>#REF!</v>
      </c>
      <c r="AX40" s="6" t="e">
        <f>IF(ENTRI!#REF!=1,Analisis1!$A40&amp;", ","")</f>
        <v>#REF!</v>
      </c>
      <c r="AY40" s="6" t="e">
        <f>IF(ENTRI!#REF!=1,Analisis1!$A40&amp;", ","")</f>
        <v>#REF!</v>
      </c>
    </row>
    <row r="41" spans="1:52" x14ac:dyDescent="0.35">
      <c r="A41" s="5" t="e">
        <f>ENTRI!#REF!</f>
        <v>#REF!</v>
      </c>
      <c r="B41" s="6" t="e">
        <f>IF(ENTRI!#REF!=1,Analisis1!$A41&amp;", ","")</f>
        <v>#REF!</v>
      </c>
      <c r="C41" s="6" t="e">
        <f>IF(ENTRI!#REF!=1,Analisis1!$A41&amp;", ","")</f>
        <v>#REF!</v>
      </c>
      <c r="D41" s="6" t="e">
        <f>IF(ENTRI!#REF!=1,Analisis1!$A41&amp;", ","")</f>
        <v>#REF!</v>
      </c>
      <c r="E41" s="6" t="e">
        <f>IF(ENTRI!#REF!=1,Analisis1!$A41&amp;", ","")</f>
        <v>#REF!</v>
      </c>
      <c r="F41" s="6" t="e">
        <f>IF(ENTRI!#REF!=1,Analisis1!$A41&amp;", ","")</f>
        <v>#REF!</v>
      </c>
      <c r="G41" s="6" t="e">
        <f>IF(ENTRI!#REF!=1,Analisis1!$A41&amp;", ","")</f>
        <v>#REF!</v>
      </c>
      <c r="H41" s="6" t="e">
        <f>IF(ENTRI!#REF!=1,Analisis1!$A41&amp;", ","")</f>
        <v>#REF!</v>
      </c>
      <c r="I41" s="6" t="e">
        <f>IF(ENTRI!#REF!=1,Analisis1!$A41&amp;", ","")</f>
        <v>#REF!</v>
      </c>
      <c r="J41" s="6" t="e">
        <f>IF(ENTRI!#REF!=1,Analisis1!$A41&amp;", ","")</f>
        <v>#REF!</v>
      </c>
      <c r="K41" s="6" t="e">
        <f>IF(ENTRI!#REF!=1,Analisis1!$A41&amp;", ","")</f>
        <v>#REF!</v>
      </c>
      <c r="L41" s="6" t="e">
        <f>IF(ENTRI!#REF!=1,Analisis1!$A41&amp;", ","")</f>
        <v>#REF!</v>
      </c>
      <c r="M41" s="6" t="e">
        <f>IF(ENTRI!#REF!=1,Analisis1!$A41&amp;", ","")</f>
        <v>#REF!</v>
      </c>
      <c r="N41" s="6" t="e">
        <f>IF(ENTRI!#REF!=1,Analisis1!$A41&amp;", ","")</f>
        <v>#REF!</v>
      </c>
      <c r="O41" s="6" t="e">
        <f>IF(ENTRI!#REF!=1,Analisis1!$A41&amp;", ","")</f>
        <v>#REF!</v>
      </c>
      <c r="P41" s="6" t="e">
        <f>IF(ENTRI!#REF!=1,Analisis1!$A41&amp;", ","")</f>
        <v>#REF!</v>
      </c>
      <c r="Q41" s="6" t="e">
        <f>IF(ENTRI!#REF!=1,Analisis1!$A41&amp;", ","")</f>
        <v>#REF!</v>
      </c>
      <c r="R41" s="6" t="e">
        <f>IF(ENTRI!#REF!=1,Analisis1!$A41&amp;", ","")</f>
        <v>#REF!</v>
      </c>
      <c r="S41" s="6" t="e">
        <f>IF(ENTRI!#REF!=1,Analisis1!$A41&amp;", ","")</f>
        <v>#REF!</v>
      </c>
      <c r="T41" s="6" t="e">
        <f>IF(ENTRI!#REF!=1,Analisis1!$A41&amp;", ","")</f>
        <v>#REF!</v>
      </c>
      <c r="U41" s="6" t="e">
        <f>IF(ENTRI!#REF!=1,Analisis1!$A41&amp;", ","")</f>
        <v>#REF!</v>
      </c>
      <c r="V41" s="6" t="e">
        <f>IF(ENTRI!#REF!=1,Analisis1!$A41&amp;", ","")</f>
        <v>#REF!</v>
      </c>
      <c r="W41" s="6" t="e">
        <f>IF(ENTRI!#REF!=1,Analisis1!$A41&amp;", ","")</f>
        <v>#REF!</v>
      </c>
      <c r="X41" s="6" t="e">
        <f>IF(ENTRI!#REF!=1,Analisis1!$A41&amp;", ","")</f>
        <v>#REF!</v>
      </c>
      <c r="Y41" s="6" t="e">
        <f>IF(ENTRI!#REF!=1,Analisis1!$A41&amp;", ","")</f>
        <v>#REF!</v>
      </c>
      <c r="Z41" s="6" t="e">
        <f>IF(ENTRI!#REF!=1,Analisis1!$A41&amp;", ","")</f>
        <v>#REF!</v>
      </c>
      <c r="AA41" s="6" t="e">
        <f>IF(ENTRI!#REF!=1,Analisis1!$A41&amp;", ","")</f>
        <v>#REF!</v>
      </c>
      <c r="AB41" s="6" t="e">
        <f>IF(ENTRI!#REF!=1,Analisis1!$A41&amp;", ","")</f>
        <v>#REF!</v>
      </c>
      <c r="AC41" s="6" t="e">
        <f>IF(ENTRI!#REF!=1,Analisis1!$A41&amp;", ","")</f>
        <v>#REF!</v>
      </c>
      <c r="AD41" s="6" t="e">
        <f>IF(ENTRI!#REF!=1,Analisis1!$A41&amp;", ","")</f>
        <v>#REF!</v>
      </c>
      <c r="AE41" s="6" t="e">
        <f>IF(ENTRI!#REF!=1,Analisis1!$A41&amp;", ","")</f>
        <v>#REF!</v>
      </c>
      <c r="AF41" s="6" t="e">
        <f>IF(ENTRI!#REF!=1,Analisis1!$A41&amp;", ","")</f>
        <v>#REF!</v>
      </c>
      <c r="AG41" s="6" t="e">
        <f>IF(ENTRI!#REF!=1,Analisis1!$A41&amp;", ","")</f>
        <v>#REF!</v>
      </c>
      <c r="AH41" s="6" t="e">
        <f>IF(ENTRI!#REF!=1,Analisis1!$A41&amp;", ","")</f>
        <v>#REF!</v>
      </c>
      <c r="AI41" s="6" t="e">
        <f>IF(ENTRI!#REF!=1,Analisis1!$A41&amp;", ","")</f>
        <v>#REF!</v>
      </c>
      <c r="AJ41" s="6" t="e">
        <f>IF(ENTRI!#REF!=1,Analisis1!$A41&amp;", ","")</f>
        <v>#REF!</v>
      </c>
      <c r="AK41" s="6" t="e">
        <f>IF(ENTRI!#REF!=1,Analisis1!$A41&amp;", ","")</f>
        <v>#REF!</v>
      </c>
      <c r="AL41" s="6" t="e">
        <f>IF(ENTRI!#REF!=1,Analisis1!$A41&amp;", ","")</f>
        <v>#REF!</v>
      </c>
      <c r="AM41" s="6" t="e">
        <f>IF(ENTRI!#REF!=1,Analisis1!$A41&amp;", ","")</f>
        <v>#REF!</v>
      </c>
      <c r="AN41" s="6" t="e">
        <f>IF(ENTRI!#REF!=1,Analisis1!$A41&amp;", ","")</f>
        <v>#REF!</v>
      </c>
      <c r="AO41" s="6" t="e">
        <f>IF(ENTRI!#REF!=1,Analisis1!$A41&amp;", ","")</f>
        <v>#REF!</v>
      </c>
      <c r="AP41" s="6" t="e">
        <f>IF(ENTRI!#REF!=1,Analisis1!$A41&amp;", ","")</f>
        <v>#REF!</v>
      </c>
      <c r="AQ41" s="6" t="e">
        <f>IF(ENTRI!#REF!=1,Analisis1!$A41&amp;", ","")</f>
        <v>#REF!</v>
      </c>
      <c r="AR41" s="6" t="e">
        <f>IF(ENTRI!#REF!=1,Analisis1!$A41&amp;", ","")</f>
        <v>#REF!</v>
      </c>
      <c r="AS41" s="6" t="e">
        <f>IF(ENTRI!#REF!=1,Analisis1!$A41&amp;", ","")</f>
        <v>#REF!</v>
      </c>
      <c r="AT41" s="6" t="e">
        <f>IF(ENTRI!#REF!=1,Analisis1!$A41&amp;", ","")</f>
        <v>#REF!</v>
      </c>
      <c r="AU41" s="6" t="e">
        <f>IF(ENTRI!#REF!=1,Analisis1!$A41&amp;", ","")</f>
        <v>#REF!</v>
      </c>
      <c r="AV41" s="6" t="e">
        <f>IF(ENTRI!#REF!=1,Analisis1!$A41&amp;", ","")</f>
        <v>#REF!</v>
      </c>
      <c r="AW41" s="6" t="e">
        <f>IF(ENTRI!#REF!=1,Analisis1!$A41&amp;", ","")</f>
        <v>#REF!</v>
      </c>
      <c r="AX41" s="6" t="e">
        <f>IF(ENTRI!#REF!=1,Analisis1!$A41&amp;", ","")</f>
        <v>#REF!</v>
      </c>
      <c r="AY41" s="6" t="e">
        <f>IF(ENTRI!#REF!=1,Analisis1!$A41&amp;", ","")</f>
        <v>#REF!</v>
      </c>
    </row>
    <row r="42" spans="1:52" x14ac:dyDescent="0.35">
      <c r="A42" s="5" t="e">
        <f>ENTRI!#REF!</f>
        <v>#REF!</v>
      </c>
      <c r="B42" s="6" t="e">
        <f>IF(ENTRI!#REF!=1,Analisis1!$A42&amp;", ","")</f>
        <v>#REF!</v>
      </c>
      <c r="C42" s="6" t="e">
        <f>IF(ENTRI!#REF!=1,Analisis1!$A42&amp;", ","")</f>
        <v>#REF!</v>
      </c>
      <c r="D42" s="6" t="e">
        <f>IF(ENTRI!#REF!=1,Analisis1!$A42&amp;", ","")</f>
        <v>#REF!</v>
      </c>
      <c r="E42" s="6" t="e">
        <f>IF(ENTRI!#REF!=1,Analisis1!$A42&amp;", ","")</f>
        <v>#REF!</v>
      </c>
      <c r="F42" s="6" t="e">
        <f>IF(ENTRI!#REF!=1,Analisis1!$A42&amp;", ","")</f>
        <v>#REF!</v>
      </c>
      <c r="G42" s="6" t="e">
        <f>IF(ENTRI!#REF!=1,Analisis1!$A42&amp;", ","")</f>
        <v>#REF!</v>
      </c>
      <c r="H42" s="6" t="e">
        <f>IF(ENTRI!#REF!=1,Analisis1!$A42&amp;", ","")</f>
        <v>#REF!</v>
      </c>
      <c r="I42" s="6" t="e">
        <f>IF(ENTRI!#REF!=1,Analisis1!$A42&amp;", ","")</f>
        <v>#REF!</v>
      </c>
      <c r="J42" s="6" t="e">
        <f>IF(ENTRI!#REF!=1,Analisis1!$A42&amp;", ","")</f>
        <v>#REF!</v>
      </c>
      <c r="K42" s="6" t="e">
        <f>IF(ENTRI!#REF!=1,Analisis1!$A42&amp;", ","")</f>
        <v>#REF!</v>
      </c>
      <c r="L42" s="6" t="e">
        <f>IF(ENTRI!#REF!=1,Analisis1!$A42&amp;", ","")</f>
        <v>#REF!</v>
      </c>
      <c r="M42" s="6" t="e">
        <f>IF(ENTRI!#REF!=1,Analisis1!$A42&amp;", ","")</f>
        <v>#REF!</v>
      </c>
      <c r="N42" s="6" t="e">
        <f>IF(ENTRI!#REF!=1,Analisis1!$A42&amp;", ","")</f>
        <v>#REF!</v>
      </c>
      <c r="O42" s="6" t="e">
        <f>IF(ENTRI!#REF!=1,Analisis1!$A42&amp;", ","")</f>
        <v>#REF!</v>
      </c>
      <c r="P42" s="6" t="e">
        <f>IF(ENTRI!#REF!=1,Analisis1!$A42&amp;", ","")</f>
        <v>#REF!</v>
      </c>
      <c r="Q42" s="6" t="e">
        <f>IF(ENTRI!#REF!=1,Analisis1!$A42&amp;", ","")</f>
        <v>#REF!</v>
      </c>
      <c r="R42" s="6" t="e">
        <f>IF(ENTRI!#REF!=1,Analisis1!$A42&amp;", ","")</f>
        <v>#REF!</v>
      </c>
      <c r="S42" s="6" t="e">
        <f>IF(ENTRI!#REF!=1,Analisis1!$A42&amp;", ","")</f>
        <v>#REF!</v>
      </c>
      <c r="T42" s="6" t="e">
        <f>IF(ENTRI!#REF!=1,Analisis1!$A42&amp;", ","")</f>
        <v>#REF!</v>
      </c>
      <c r="U42" s="6" t="e">
        <f>IF(ENTRI!#REF!=1,Analisis1!$A42&amp;", ","")</f>
        <v>#REF!</v>
      </c>
      <c r="V42" s="6" t="e">
        <f>IF(ENTRI!#REF!=1,Analisis1!$A42&amp;", ","")</f>
        <v>#REF!</v>
      </c>
      <c r="W42" s="6" t="e">
        <f>IF(ENTRI!#REF!=1,Analisis1!$A42&amp;", ","")</f>
        <v>#REF!</v>
      </c>
      <c r="X42" s="6" t="e">
        <f>IF(ENTRI!#REF!=1,Analisis1!$A42&amp;", ","")</f>
        <v>#REF!</v>
      </c>
      <c r="Y42" s="6" t="e">
        <f>IF(ENTRI!#REF!=1,Analisis1!$A42&amp;", ","")</f>
        <v>#REF!</v>
      </c>
      <c r="Z42" s="6" t="e">
        <f>IF(ENTRI!#REF!=1,Analisis1!$A42&amp;", ","")</f>
        <v>#REF!</v>
      </c>
      <c r="AA42" s="6" t="e">
        <f>IF(ENTRI!#REF!=1,Analisis1!$A42&amp;", ","")</f>
        <v>#REF!</v>
      </c>
      <c r="AB42" s="6" t="e">
        <f>IF(ENTRI!#REF!=1,Analisis1!$A42&amp;", ","")</f>
        <v>#REF!</v>
      </c>
      <c r="AC42" s="6" t="e">
        <f>IF(ENTRI!#REF!=1,Analisis1!$A42&amp;", ","")</f>
        <v>#REF!</v>
      </c>
      <c r="AD42" s="6" t="e">
        <f>IF(ENTRI!#REF!=1,Analisis1!$A42&amp;", ","")</f>
        <v>#REF!</v>
      </c>
      <c r="AE42" s="6" t="e">
        <f>IF(ENTRI!#REF!=1,Analisis1!$A42&amp;", ","")</f>
        <v>#REF!</v>
      </c>
      <c r="AF42" s="6" t="e">
        <f>IF(ENTRI!#REF!=1,Analisis1!$A42&amp;", ","")</f>
        <v>#REF!</v>
      </c>
      <c r="AG42" s="6" t="e">
        <f>IF(ENTRI!#REF!=1,Analisis1!$A42&amp;", ","")</f>
        <v>#REF!</v>
      </c>
      <c r="AH42" s="6" t="e">
        <f>IF(ENTRI!#REF!=1,Analisis1!$A42&amp;", ","")</f>
        <v>#REF!</v>
      </c>
      <c r="AI42" s="6" t="e">
        <f>IF(ENTRI!#REF!=1,Analisis1!$A42&amp;", ","")</f>
        <v>#REF!</v>
      </c>
      <c r="AJ42" s="6" t="e">
        <f>IF(ENTRI!#REF!=1,Analisis1!$A42&amp;", ","")</f>
        <v>#REF!</v>
      </c>
      <c r="AK42" s="6" t="e">
        <f>IF(ENTRI!#REF!=1,Analisis1!$A42&amp;", ","")</f>
        <v>#REF!</v>
      </c>
      <c r="AL42" s="6" t="e">
        <f>IF(ENTRI!#REF!=1,Analisis1!$A42&amp;", ","")</f>
        <v>#REF!</v>
      </c>
      <c r="AM42" s="6" t="e">
        <f>IF(ENTRI!#REF!=1,Analisis1!$A42&amp;", ","")</f>
        <v>#REF!</v>
      </c>
      <c r="AN42" s="6" t="e">
        <f>IF(ENTRI!#REF!=1,Analisis1!$A42&amp;", ","")</f>
        <v>#REF!</v>
      </c>
      <c r="AO42" s="6" t="e">
        <f>IF(ENTRI!#REF!=1,Analisis1!$A42&amp;", ","")</f>
        <v>#REF!</v>
      </c>
      <c r="AP42" s="6" t="e">
        <f>IF(ENTRI!#REF!=1,Analisis1!$A42&amp;", ","")</f>
        <v>#REF!</v>
      </c>
      <c r="AQ42" s="6" t="e">
        <f>IF(ENTRI!#REF!=1,Analisis1!$A42&amp;", ","")</f>
        <v>#REF!</v>
      </c>
      <c r="AR42" s="6" t="e">
        <f>IF(ENTRI!#REF!=1,Analisis1!$A42&amp;", ","")</f>
        <v>#REF!</v>
      </c>
      <c r="AS42" s="6" t="e">
        <f>IF(ENTRI!#REF!=1,Analisis1!$A42&amp;", ","")</f>
        <v>#REF!</v>
      </c>
      <c r="AT42" s="6" t="e">
        <f>IF(ENTRI!#REF!=1,Analisis1!$A42&amp;", ","")</f>
        <v>#REF!</v>
      </c>
      <c r="AU42" s="6" t="e">
        <f>IF(ENTRI!#REF!=1,Analisis1!$A42&amp;", ","")</f>
        <v>#REF!</v>
      </c>
      <c r="AV42" s="6" t="e">
        <f>IF(ENTRI!#REF!=1,Analisis1!$A42&amp;", ","")</f>
        <v>#REF!</v>
      </c>
      <c r="AW42" s="6" t="e">
        <f>IF(ENTRI!#REF!=1,Analisis1!$A42&amp;", ","")</f>
        <v>#REF!</v>
      </c>
      <c r="AX42" s="6" t="e">
        <f>IF(ENTRI!#REF!=1,Analisis1!$A42&amp;", ","")</f>
        <v>#REF!</v>
      </c>
      <c r="AY42" s="6" t="e">
        <f>IF(ENTRI!#REF!=1,Analisis1!$A42&amp;", ","")</f>
        <v>#REF!</v>
      </c>
    </row>
    <row r="43" spans="1:52" x14ac:dyDescent="0.35">
      <c r="A43" s="5" t="e">
        <f>ENTRI!#REF!</f>
        <v>#REF!</v>
      </c>
      <c r="B43" s="6" t="e">
        <f>IF(ENTRI!#REF!=1,Analisis1!$A43&amp;", ","")</f>
        <v>#REF!</v>
      </c>
      <c r="C43" s="6" t="e">
        <f>IF(ENTRI!#REF!=1,Analisis1!$A43&amp;", ","")</f>
        <v>#REF!</v>
      </c>
      <c r="D43" s="6" t="e">
        <f>IF(ENTRI!#REF!=1,Analisis1!$A43&amp;", ","")</f>
        <v>#REF!</v>
      </c>
      <c r="E43" s="6" t="e">
        <f>IF(ENTRI!#REF!=1,Analisis1!$A43&amp;", ","")</f>
        <v>#REF!</v>
      </c>
      <c r="F43" s="6" t="e">
        <f>IF(ENTRI!#REF!=1,Analisis1!$A43&amp;", ","")</f>
        <v>#REF!</v>
      </c>
      <c r="G43" s="6" t="e">
        <f>IF(ENTRI!#REF!=1,Analisis1!$A43&amp;", ","")</f>
        <v>#REF!</v>
      </c>
      <c r="H43" s="6" t="e">
        <f>IF(ENTRI!#REF!=1,Analisis1!$A43&amp;", ","")</f>
        <v>#REF!</v>
      </c>
      <c r="I43" s="6" t="e">
        <f>IF(ENTRI!#REF!=1,Analisis1!$A43&amp;", ","")</f>
        <v>#REF!</v>
      </c>
      <c r="J43" s="6" t="e">
        <f>IF(ENTRI!#REF!=1,Analisis1!$A43&amp;", ","")</f>
        <v>#REF!</v>
      </c>
      <c r="K43" s="6" t="e">
        <f>IF(ENTRI!#REF!=1,Analisis1!$A43&amp;", ","")</f>
        <v>#REF!</v>
      </c>
      <c r="L43" s="6" t="e">
        <f>IF(ENTRI!#REF!=1,Analisis1!$A43&amp;", ","")</f>
        <v>#REF!</v>
      </c>
      <c r="M43" s="6" t="e">
        <f>IF(ENTRI!#REF!=1,Analisis1!$A43&amp;", ","")</f>
        <v>#REF!</v>
      </c>
      <c r="N43" s="6" t="e">
        <f>IF(ENTRI!#REF!=1,Analisis1!$A43&amp;", ","")</f>
        <v>#REF!</v>
      </c>
      <c r="O43" s="6" t="e">
        <f>IF(ENTRI!#REF!=1,Analisis1!$A43&amp;", ","")</f>
        <v>#REF!</v>
      </c>
      <c r="P43" s="6" t="e">
        <f>IF(ENTRI!#REF!=1,Analisis1!$A43&amp;", ","")</f>
        <v>#REF!</v>
      </c>
      <c r="Q43" s="6" t="e">
        <f>IF(ENTRI!#REF!=1,Analisis1!$A43&amp;", ","")</f>
        <v>#REF!</v>
      </c>
      <c r="R43" s="6" t="e">
        <f>IF(ENTRI!#REF!=1,Analisis1!$A43&amp;", ","")</f>
        <v>#REF!</v>
      </c>
      <c r="S43" s="6" t="e">
        <f>IF(ENTRI!#REF!=1,Analisis1!$A43&amp;", ","")</f>
        <v>#REF!</v>
      </c>
      <c r="T43" s="6" t="e">
        <f>IF(ENTRI!#REF!=1,Analisis1!$A43&amp;", ","")</f>
        <v>#REF!</v>
      </c>
      <c r="U43" s="6" t="e">
        <f>IF(ENTRI!#REF!=1,Analisis1!$A43&amp;", ","")</f>
        <v>#REF!</v>
      </c>
      <c r="V43" s="6" t="e">
        <f>IF(ENTRI!#REF!=1,Analisis1!$A43&amp;", ","")</f>
        <v>#REF!</v>
      </c>
      <c r="W43" s="6" t="e">
        <f>IF(ENTRI!#REF!=1,Analisis1!$A43&amp;", ","")</f>
        <v>#REF!</v>
      </c>
      <c r="X43" s="6" t="e">
        <f>IF(ENTRI!#REF!=1,Analisis1!$A43&amp;", ","")</f>
        <v>#REF!</v>
      </c>
      <c r="Y43" s="6" t="e">
        <f>IF(ENTRI!#REF!=1,Analisis1!$A43&amp;", ","")</f>
        <v>#REF!</v>
      </c>
      <c r="Z43" s="6" t="e">
        <f>IF(ENTRI!#REF!=1,Analisis1!$A43&amp;", ","")</f>
        <v>#REF!</v>
      </c>
      <c r="AA43" s="6" t="e">
        <f>IF(ENTRI!#REF!=1,Analisis1!$A43&amp;", ","")</f>
        <v>#REF!</v>
      </c>
      <c r="AB43" s="6" t="e">
        <f>IF(ENTRI!#REF!=1,Analisis1!$A43&amp;", ","")</f>
        <v>#REF!</v>
      </c>
      <c r="AC43" s="6" t="e">
        <f>IF(ENTRI!#REF!=1,Analisis1!$A43&amp;", ","")</f>
        <v>#REF!</v>
      </c>
      <c r="AD43" s="6" t="e">
        <f>IF(ENTRI!#REF!=1,Analisis1!$A43&amp;", ","")</f>
        <v>#REF!</v>
      </c>
      <c r="AE43" s="6" t="e">
        <f>IF(ENTRI!#REF!=1,Analisis1!$A43&amp;", ","")</f>
        <v>#REF!</v>
      </c>
      <c r="AF43" s="6" t="e">
        <f>IF(ENTRI!#REF!=1,Analisis1!$A43&amp;", ","")</f>
        <v>#REF!</v>
      </c>
      <c r="AG43" s="6" t="e">
        <f>IF(ENTRI!#REF!=1,Analisis1!$A43&amp;", ","")</f>
        <v>#REF!</v>
      </c>
      <c r="AH43" s="6" t="e">
        <f>IF(ENTRI!#REF!=1,Analisis1!$A43&amp;", ","")</f>
        <v>#REF!</v>
      </c>
      <c r="AI43" s="6" t="e">
        <f>IF(ENTRI!#REF!=1,Analisis1!$A43&amp;", ","")</f>
        <v>#REF!</v>
      </c>
      <c r="AJ43" s="6" t="e">
        <f>IF(ENTRI!#REF!=1,Analisis1!$A43&amp;", ","")</f>
        <v>#REF!</v>
      </c>
      <c r="AK43" s="6" t="e">
        <f>IF(ENTRI!#REF!=1,Analisis1!$A43&amp;", ","")</f>
        <v>#REF!</v>
      </c>
      <c r="AL43" s="6" t="e">
        <f>IF(ENTRI!#REF!=1,Analisis1!$A43&amp;", ","")</f>
        <v>#REF!</v>
      </c>
      <c r="AM43" s="6" t="e">
        <f>IF(ENTRI!#REF!=1,Analisis1!$A43&amp;", ","")</f>
        <v>#REF!</v>
      </c>
      <c r="AN43" s="6" t="e">
        <f>IF(ENTRI!#REF!=1,Analisis1!$A43&amp;", ","")</f>
        <v>#REF!</v>
      </c>
      <c r="AO43" s="6" t="e">
        <f>IF(ENTRI!#REF!=1,Analisis1!$A43&amp;", ","")</f>
        <v>#REF!</v>
      </c>
      <c r="AP43" s="6" t="e">
        <f>IF(ENTRI!#REF!=1,Analisis1!$A43&amp;", ","")</f>
        <v>#REF!</v>
      </c>
      <c r="AQ43" s="6" t="e">
        <f>IF(ENTRI!#REF!=1,Analisis1!$A43&amp;", ","")</f>
        <v>#REF!</v>
      </c>
      <c r="AR43" s="6" t="e">
        <f>IF(ENTRI!#REF!=1,Analisis1!$A43&amp;", ","")</f>
        <v>#REF!</v>
      </c>
      <c r="AS43" s="6" t="e">
        <f>IF(ENTRI!#REF!=1,Analisis1!$A43&amp;", ","")</f>
        <v>#REF!</v>
      </c>
      <c r="AT43" s="6" t="e">
        <f>IF(ENTRI!#REF!=1,Analisis1!$A43&amp;", ","")</f>
        <v>#REF!</v>
      </c>
      <c r="AU43" s="6" t="e">
        <f>IF(ENTRI!#REF!=1,Analisis1!$A43&amp;", ","")</f>
        <v>#REF!</v>
      </c>
      <c r="AV43" s="6" t="e">
        <f>IF(ENTRI!#REF!=1,Analisis1!$A43&amp;", ","")</f>
        <v>#REF!</v>
      </c>
      <c r="AW43" s="6" t="e">
        <f>IF(ENTRI!#REF!=1,Analisis1!$A43&amp;", ","")</f>
        <v>#REF!</v>
      </c>
      <c r="AX43" s="6" t="e">
        <f>IF(ENTRI!#REF!=1,Analisis1!$A43&amp;", ","")</f>
        <v>#REF!</v>
      </c>
      <c r="AY43" s="6" t="e">
        <f>IF(ENTRI!#REF!=1,Analisis1!$A43&amp;", ","")</f>
        <v>#REF!</v>
      </c>
    </row>
    <row r="44" spans="1:52" x14ac:dyDescent="0.35">
      <c r="A44" s="5"/>
      <c r="B44" s="5">
        <v>1</v>
      </c>
      <c r="C44" s="5">
        <f>B44+1</f>
        <v>2</v>
      </c>
      <c r="D44" s="5">
        <f t="shared" ref="D44:AY44" si="0">C44+1</f>
        <v>3</v>
      </c>
      <c r="E44" s="5">
        <f t="shared" si="0"/>
        <v>4</v>
      </c>
      <c r="F44" s="5">
        <f t="shared" si="0"/>
        <v>5</v>
      </c>
      <c r="G44" s="5">
        <f t="shared" si="0"/>
        <v>6</v>
      </c>
      <c r="H44" s="5">
        <f t="shared" si="0"/>
        <v>7</v>
      </c>
      <c r="I44" s="5">
        <f t="shared" si="0"/>
        <v>8</v>
      </c>
      <c r="J44" s="5">
        <f t="shared" si="0"/>
        <v>9</v>
      </c>
      <c r="K44" s="5">
        <f t="shared" si="0"/>
        <v>10</v>
      </c>
      <c r="L44" s="5">
        <f t="shared" si="0"/>
        <v>11</v>
      </c>
      <c r="M44" s="5">
        <f t="shared" si="0"/>
        <v>12</v>
      </c>
      <c r="N44" s="5">
        <f t="shared" si="0"/>
        <v>13</v>
      </c>
      <c r="O44" s="5">
        <f t="shared" si="0"/>
        <v>14</v>
      </c>
      <c r="P44" s="5">
        <f t="shared" si="0"/>
        <v>15</v>
      </c>
      <c r="Q44" s="5">
        <f t="shared" si="0"/>
        <v>16</v>
      </c>
      <c r="R44" s="5">
        <f t="shared" si="0"/>
        <v>17</v>
      </c>
      <c r="S44" s="5">
        <f t="shared" si="0"/>
        <v>18</v>
      </c>
      <c r="T44" s="5">
        <f t="shared" si="0"/>
        <v>19</v>
      </c>
      <c r="U44" s="5">
        <f t="shared" si="0"/>
        <v>20</v>
      </c>
      <c r="V44" s="5">
        <f t="shared" si="0"/>
        <v>21</v>
      </c>
      <c r="W44" s="5">
        <f t="shared" si="0"/>
        <v>22</v>
      </c>
      <c r="X44" s="5">
        <f t="shared" si="0"/>
        <v>23</v>
      </c>
      <c r="Y44" s="5">
        <f t="shared" si="0"/>
        <v>24</v>
      </c>
      <c r="Z44" s="5">
        <f t="shared" si="0"/>
        <v>25</v>
      </c>
      <c r="AA44" s="5">
        <f t="shared" si="0"/>
        <v>26</v>
      </c>
      <c r="AB44" s="5">
        <f t="shared" si="0"/>
        <v>27</v>
      </c>
      <c r="AC44" s="5">
        <f t="shared" si="0"/>
        <v>28</v>
      </c>
      <c r="AD44" s="5">
        <f t="shared" si="0"/>
        <v>29</v>
      </c>
      <c r="AE44" s="5">
        <f t="shared" si="0"/>
        <v>30</v>
      </c>
      <c r="AF44" s="5">
        <f t="shared" si="0"/>
        <v>31</v>
      </c>
      <c r="AG44" s="5">
        <f t="shared" si="0"/>
        <v>32</v>
      </c>
      <c r="AH44" s="5">
        <f t="shared" si="0"/>
        <v>33</v>
      </c>
      <c r="AI44" s="5">
        <f t="shared" si="0"/>
        <v>34</v>
      </c>
      <c r="AJ44" s="5">
        <f t="shared" si="0"/>
        <v>35</v>
      </c>
      <c r="AK44" s="5">
        <f t="shared" si="0"/>
        <v>36</v>
      </c>
      <c r="AL44" s="5">
        <f t="shared" si="0"/>
        <v>37</v>
      </c>
      <c r="AM44" s="5">
        <f t="shared" si="0"/>
        <v>38</v>
      </c>
      <c r="AN44" s="5">
        <f t="shared" si="0"/>
        <v>39</v>
      </c>
      <c r="AO44" s="5">
        <f t="shared" si="0"/>
        <v>40</v>
      </c>
      <c r="AP44" s="5">
        <f t="shared" si="0"/>
        <v>41</v>
      </c>
      <c r="AQ44" s="5">
        <f t="shared" si="0"/>
        <v>42</v>
      </c>
      <c r="AR44" s="5">
        <f t="shared" si="0"/>
        <v>43</v>
      </c>
      <c r="AS44" s="5">
        <f t="shared" si="0"/>
        <v>44</v>
      </c>
      <c r="AT44" s="5">
        <f t="shared" si="0"/>
        <v>45</v>
      </c>
      <c r="AU44" s="5">
        <f t="shared" si="0"/>
        <v>46</v>
      </c>
      <c r="AV44" s="5">
        <f t="shared" si="0"/>
        <v>47</v>
      </c>
      <c r="AW44" s="5">
        <f t="shared" si="0"/>
        <v>48</v>
      </c>
      <c r="AX44" s="5">
        <f t="shared" si="0"/>
        <v>49</v>
      </c>
      <c r="AY44" s="5">
        <f t="shared" si="0"/>
        <v>50</v>
      </c>
    </row>
    <row r="45" spans="1:52" x14ac:dyDescent="0.35">
      <c r="A45" s="11" t="s">
        <v>14</v>
      </c>
      <c r="B45" s="7" t="e">
        <f>B4&amp;B5&amp;B6&amp;B7&amp;B8&amp;B9&amp;B10&amp;B11&amp;B12&amp;B13&amp;B14&amp;B15&amp;B16&amp;B17&amp;B18&amp;B19&amp;B20&amp;B21&amp;B22&amp;B23&amp;B24&amp;B25&amp;B26&amp;B27&amp;B28&amp;B29&amp;B30&amp;B31&amp;B32&amp;B33&amp;B34&amp;B35&amp;B36&amp;B37&amp;B38&amp;B39&amp;B40&amp;B41&amp;B42&amp;B43</f>
        <v>#REF!</v>
      </c>
      <c r="C45" s="7" t="e">
        <f t="shared" ref="C45:AY45" si="1">C4&amp;C5&amp;C6&amp;C7&amp;C8&amp;C9&amp;C10&amp;C11&amp;C12&amp;C13&amp;C14&amp;C15&amp;C16&amp;C17&amp;C18&amp;C19&amp;C20&amp;C21&amp;C22&amp;C23&amp;C24&amp;C25&amp;C26&amp;C27&amp;C28&amp;C29&amp;C30&amp;C31&amp;C32&amp;C33&amp;C34&amp;C35&amp;C36&amp;C37&amp;C38&amp;C39&amp;C40&amp;C41&amp;C42&amp;C43</f>
        <v>#REF!</v>
      </c>
      <c r="D45" s="7" t="e">
        <f t="shared" si="1"/>
        <v>#REF!</v>
      </c>
      <c r="E45" s="7" t="e">
        <f t="shared" si="1"/>
        <v>#REF!</v>
      </c>
      <c r="F45" s="7" t="e">
        <f t="shared" si="1"/>
        <v>#REF!</v>
      </c>
      <c r="G45" s="7" t="e">
        <f t="shared" si="1"/>
        <v>#REF!</v>
      </c>
      <c r="H45" s="7" t="e">
        <f t="shared" si="1"/>
        <v>#REF!</v>
      </c>
      <c r="I45" s="7" t="e">
        <f t="shared" si="1"/>
        <v>#REF!</v>
      </c>
      <c r="J45" s="7" t="e">
        <f t="shared" si="1"/>
        <v>#REF!</v>
      </c>
      <c r="K45" s="7" t="e">
        <f t="shared" si="1"/>
        <v>#REF!</v>
      </c>
      <c r="L45" s="7" t="e">
        <f t="shared" si="1"/>
        <v>#REF!</v>
      </c>
      <c r="M45" s="7" t="e">
        <f t="shared" si="1"/>
        <v>#REF!</v>
      </c>
      <c r="N45" s="7" t="e">
        <f t="shared" si="1"/>
        <v>#REF!</v>
      </c>
      <c r="O45" s="7" t="e">
        <f t="shared" si="1"/>
        <v>#REF!</v>
      </c>
      <c r="P45" s="7" t="e">
        <f t="shared" si="1"/>
        <v>#REF!</v>
      </c>
      <c r="Q45" s="7" t="e">
        <f t="shared" si="1"/>
        <v>#REF!</v>
      </c>
      <c r="R45" s="7" t="e">
        <f t="shared" si="1"/>
        <v>#REF!</v>
      </c>
      <c r="S45" s="7" t="e">
        <f t="shared" si="1"/>
        <v>#REF!</v>
      </c>
      <c r="T45" s="7" t="e">
        <f t="shared" si="1"/>
        <v>#REF!</v>
      </c>
      <c r="U45" s="7" t="e">
        <f t="shared" si="1"/>
        <v>#REF!</v>
      </c>
      <c r="V45" s="7" t="e">
        <f t="shared" si="1"/>
        <v>#REF!</v>
      </c>
      <c r="W45" s="7" t="e">
        <f t="shared" si="1"/>
        <v>#REF!</v>
      </c>
      <c r="X45" s="7" t="e">
        <f t="shared" si="1"/>
        <v>#REF!</v>
      </c>
      <c r="Y45" s="7" t="e">
        <f t="shared" si="1"/>
        <v>#REF!</v>
      </c>
      <c r="Z45" s="7" t="e">
        <f t="shared" si="1"/>
        <v>#REF!</v>
      </c>
      <c r="AA45" s="7" t="e">
        <f t="shared" si="1"/>
        <v>#REF!</v>
      </c>
      <c r="AB45" s="7" t="e">
        <f t="shared" si="1"/>
        <v>#REF!</v>
      </c>
      <c r="AC45" s="7" t="e">
        <f t="shared" si="1"/>
        <v>#REF!</v>
      </c>
      <c r="AD45" s="7" t="e">
        <f t="shared" si="1"/>
        <v>#REF!</v>
      </c>
      <c r="AE45" s="7" t="e">
        <f t="shared" si="1"/>
        <v>#REF!</v>
      </c>
      <c r="AF45" s="7" t="e">
        <f t="shared" si="1"/>
        <v>#REF!</v>
      </c>
      <c r="AG45" s="7" t="e">
        <f t="shared" si="1"/>
        <v>#REF!</v>
      </c>
      <c r="AH45" s="7" t="e">
        <f t="shared" si="1"/>
        <v>#REF!</v>
      </c>
      <c r="AI45" s="7" t="e">
        <f t="shared" si="1"/>
        <v>#REF!</v>
      </c>
      <c r="AJ45" s="7" t="e">
        <f t="shared" si="1"/>
        <v>#REF!</v>
      </c>
      <c r="AK45" s="7" t="e">
        <f t="shared" si="1"/>
        <v>#REF!</v>
      </c>
      <c r="AL45" s="7" t="e">
        <f t="shared" si="1"/>
        <v>#REF!</v>
      </c>
      <c r="AM45" s="7" t="e">
        <f t="shared" si="1"/>
        <v>#REF!</v>
      </c>
      <c r="AN45" s="7" t="e">
        <f t="shared" si="1"/>
        <v>#REF!</v>
      </c>
      <c r="AO45" s="7" t="e">
        <f t="shared" si="1"/>
        <v>#REF!</v>
      </c>
      <c r="AP45" s="7" t="e">
        <f t="shared" si="1"/>
        <v>#REF!</v>
      </c>
      <c r="AQ45" s="7" t="e">
        <f t="shared" si="1"/>
        <v>#REF!</v>
      </c>
      <c r="AR45" s="7" t="e">
        <f t="shared" si="1"/>
        <v>#REF!</v>
      </c>
      <c r="AS45" s="7" t="e">
        <f t="shared" si="1"/>
        <v>#REF!</v>
      </c>
      <c r="AT45" s="7" t="e">
        <f t="shared" si="1"/>
        <v>#REF!</v>
      </c>
      <c r="AU45" s="7" t="e">
        <f t="shared" si="1"/>
        <v>#REF!</v>
      </c>
      <c r="AV45" s="7" t="e">
        <f t="shared" si="1"/>
        <v>#REF!</v>
      </c>
      <c r="AW45" s="7" t="e">
        <f t="shared" si="1"/>
        <v>#REF!</v>
      </c>
      <c r="AX45" s="7" t="e">
        <f t="shared" si="1"/>
        <v>#REF!</v>
      </c>
      <c r="AY45" s="7" t="e">
        <f t="shared" si="1"/>
        <v>#REF!</v>
      </c>
      <c r="AZ45" t="s">
        <v>39</v>
      </c>
    </row>
    <row r="46" spans="1:52" x14ac:dyDescent="0.35">
      <c r="A46" s="5" t="s">
        <v>20</v>
      </c>
      <c r="B46" s="5">
        <f>ENTRI!G291</f>
        <v>0</v>
      </c>
      <c r="C46" s="5">
        <f>ENTRI!H291</f>
        <v>0</v>
      </c>
      <c r="D46" s="5">
        <f>ENTRI!I291</f>
        <v>0</v>
      </c>
      <c r="E46" s="5">
        <f>ENTRI!J291</f>
        <v>0</v>
      </c>
      <c r="F46" s="5">
        <f>ENTRI!K291</f>
        <v>0</v>
      </c>
      <c r="G46" s="5">
        <f>ENTRI!L291</f>
        <v>0</v>
      </c>
      <c r="H46" s="5">
        <f>ENTRI!M291</f>
        <v>0</v>
      </c>
      <c r="I46" s="5">
        <f>ENTRI!N291</f>
        <v>0</v>
      </c>
      <c r="J46" s="5">
        <f>ENTRI!O291</f>
        <v>0</v>
      </c>
      <c r="K46" s="5">
        <f>ENTRI!P291</f>
        <v>0</v>
      </c>
      <c r="L46" s="5">
        <f>ENTRI!Q291</f>
        <v>0</v>
      </c>
      <c r="M46" s="5">
        <f>ENTRI!R291</f>
        <v>0</v>
      </c>
      <c r="N46" s="5">
        <f>ENTRI!S291</f>
        <v>0</v>
      </c>
      <c r="O46" s="5">
        <f>ENTRI!T291</f>
        <v>0</v>
      </c>
      <c r="P46" s="5">
        <f>ENTRI!U291</f>
        <v>0</v>
      </c>
      <c r="Q46" s="5">
        <f>ENTRI!V291</f>
        <v>0</v>
      </c>
      <c r="R46" s="5">
        <f>ENTRI!W291</f>
        <v>0</v>
      </c>
      <c r="S46" s="5">
        <f>ENTRI!X291</f>
        <v>0</v>
      </c>
      <c r="T46" s="5">
        <f>ENTRI!Y291</f>
        <v>0</v>
      </c>
      <c r="U46" s="5">
        <f>ENTRI!Z291</f>
        <v>0</v>
      </c>
      <c r="V46" s="5">
        <f>ENTRI!AA291</f>
        <v>0</v>
      </c>
      <c r="W46" s="5">
        <f>ENTRI!AB291</f>
        <v>0</v>
      </c>
      <c r="X46" s="5">
        <f>ENTRI!AC291</f>
        <v>0</v>
      </c>
      <c r="Y46" s="5">
        <f>ENTRI!AD291</f>
        <v>0</v>
      </c>
      <c r="Z46" s="5">
        <f>ENTRI!AE291</f>
        <v>0</v>
      </c>
      <c r="AA46" s="5">
        <f>ENTRI!AF291</f>
        <v>0</v>
      </c>
      <c r="AB46" s="5">
        <f>ENTRI!AG291</f>
        <v>0</v>
      </c>
      <c r="AC46" s="5">
        <f>ENTRI!AH291</f>
        <v>0</v>
      </c>
      <c r="AD46" s="5">
        <f>ENTRI!AI291</f>
        <v>0</v>
      </c>
      <c r="AE46" s="5">
        <f>ENTRI!AJ291</f>
        <v>0</v>
      </c>
      <c r="AF46" s="5">
        <f>ENTRI!AK291</f>
        <v>0</v>
      </c>
      <c r="AG46" s="5">
        <f>ENTRI!AL291</f>
        <v>0</v>
      </c>
      <c r="AH46" s="5">
        <f>ENTRI!AM291</f>
        <v>0</v>
      </c>
      <c r="AI46" s="5">
        <f>ENTRI!AN291</f>
        <v>0</v>
      </c>
      <c r="AJ46" s="5">
        <f>ENTRI!AO291</f>
        <v>0</v>
      </c>
      <c r="AK46" s="5">
        <f>ENTRI!AP291</f>
        <v>0</v>
      </c>
      <c r="AL46" s="5">
        <f>ENTRI!AQ291</f>
        <v>0</v>
      </c>
      <c r="AM46" s="5">
        <f>ENTRI!AR291</f>
        <v>0</v>
      </c>
      <c r="AN46" s="5">
        <f>ENTRI!AS291</f>
        <v>0</v>
      </c>
      <c r="AO46" s="5">
        <f>ENTRI!AT291</f>
        <v>0</v>
      </c>
      <c r="AP46" s="5">
        <f>ENTRI!AU291</f>
        <v>0</v>
      </c>
      <c r="AQ46" s="5">
        <f>ENTRI!AV291</f>
        <v>0</v>
      </c>
      <c r="AR46" s="5">
        <f>ENTRI!AW291</f>
        <v>0</v>
      </c>
      <c r="AS46" s="5">
        <f>ENTRI!AX291</f>
        <v>0</v>
      </c>
      <c r="AT46" s="5">
        <f>ENTRI!AY291</f>
        <v>0</v>
      </c>
      <c r="AU46" s="5">
        <f>ENTRI!AZ291</f>
        <v>0</v>
      </c>
      <c r="AV46" s="5">
        <f>ENTRI!BA291</f>
        <v>0</v>
      </c>
      <c r="AW46" s="5">
        <f>ENTRI!BB291</f>
        <v>0</v>
      </c>
      <c r="AX46" s="5">
        <f>ENTRI!BC291</f>
        <v>0</v>
      </c>
      <c r="AY46" s="5">
        <f>ENTRI!BD291</f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F56"/>
  <sheetViews>
    <sheetView workbookViewId="0">
      <selection activeCell="E3" sqref="E3"/>
    </sheetView>
  </sheetViews>
  <sheetFormatPr defaultRowHeight="15" customHeight="1" x14ac:dyDescent="0.35"/>
  <cols>
    <col min="1" max="1" width="8.453125" customWidth="1"/>
    <col min="2" max="2" width="70.1796875" customWidth="1"/>
    <col min="3" max="3" width="125.81640625" customWidth="1"/>
    <col min="5" max="5" width="12.453125" bestFit="1" customWidth="1"/>
    <col min="6" max="6" width="10.26953125" style="13" bestFit="1" customWidth="1"/>
  </cols>
  <sheetData>
    <row r="2" spans="1:6" ht="15" customHeight="1" x14ac:dyDescent="0.35">
      <c r="A2" s="11" t="s">
        <v>26</v>
      </c>
      <c r="B2" s="11" t="s">
        <v>27</v>
      </c>
      <c r="C2" s="11" t="s">
        <v>217</v>
      </c>
      <c r="D2" s="6" t="s">
        <v>14</v>
      </c>
      <c r="E2" s="6" t="s">
        <v>5</v>
      </c>
      <c r="F2" s="6" t="s">
        <v>25</v>
      </c>
    </row>
    <row r="3" spans="1:6" ht="15" customHeight="1" x14ac:dyDescent="0.35">
      <c r="A3" s="6">
        <v>1</v>
      </c>
      <c r="B3" s="320" t="str">
        <f>AKPD!H6</f>
        <v>Saya merasa belum disiplin dalam beribadah pada Tuhan YME</v>
      </c>
      <c r="C3" s="5" t="e">
        <f t="shared" ref="C3:C34" si="0">HLOOKUP(A3,analisis1,2)</f>
        <v>#REF!</v>
      </c>
      <c r="D3" s="15">
        <f t="shared" ref="D3:D34" si="1">HLOOKUP(A3,hasilangket,2)</f>
        <v>0</v>
      </c>
      <c r="E3" s="22" t="e">
        <f>HLOOKUP(A3,hasilangket,3)</f>
        <v>#DIV/0!</v>
      </c>
      <c r="F3" s="17" t="e">
        <f t="shared" ref="F3:F34" si="2">IF(E3&gt;=2 %,"TINGGI",IF(E3&gt;=1 %,"SEDANG","RENDAH"))</f>
        <v>#DIV/0!</v>
      </c>
    </row>
    <row r="4" spans="1:6" ht="15" customHeight="1" x14ac:dyDescent="0.35">
      <c r="A4" s="6">
        <v>2</v>
      </c>
      <c r="B4" s="320" t="str">
        <f>AKPD!H7</f>
        <v>Saya kadang-kadang berperilaku dan bertutur kata tidak jujur</v>
      </c>
      <c r="C4" s="5" t="e">
        <f t="shared" si="0"/>
        <v>#REF!</v>
      </c>
      <c r="D4" s="15">
        <f t="shared" si="1"/>
        <v>0</v>
      </c>
      <c r="E4" s="22" t="e">
        <f t="shared" ref="E4:E34" si="3">HLOOKUP(A4,hasilangket,3)</f>
        <v>#DIV/0!</v>
      </c>
      <c r="F4" s="17" t="e">
        <f t="shared" si="2"/>
        <v>#DIV/0!</v>
      </c>
    </row>
    <row r="5" spans="1:6" ht="15" customHeight="1" x14ac:dyDescent="0.35">
      <c r="A5" s="6">
        <v>3</v>
      </c>
      <c r="B5" s="320" t="str">
        <f>AKPD!H8</f>
        <v>Saya kadang-kadang masih suka menyontek pada waktu tes</v>
      </c>
      <c r="C5" s="5" t="e">
        <f t="shared" si="0"/>
        <v>#REF!</v>
      </c>
      <c r="D5" s="15">
        <f t="shared" si="1"/>
        <v>0</v>
      </c>
      <c r="E5" s="22" t="e">
        <f t="shared" si="3"/>
        <v>#DIV/0!</v>
      </c>
      <c r="F5" s="17" t="e">
        <f t="shared" si="2"/>
        <v>#DIV/0!</v>
      </c>
    </row>
    <row r="6" spans="1:6" ht="15" customHeight="1" x14ac:dyDescent="0.35">
      <c r="A6" s="6">
        <v>4</v>
      </c>
      <c r="B6" s="320" t="str">
        <f>AKPD!H9</f>
        <v>Saya merasa belum bisa mengendalikan emosi dengan baik</v>
      </c>
      <c r="C6" s="5" t="e">
        <f t="shared" si="0"/>
        <v>#REF!</v>
      </c>
      <c r="D6" s="15">
        <f t="shared" si="1"/>
        <v>0</v>
      </c>
      <c r="E6" s="22" t="e">
        <f t="shared" si="3"/>
        <v>#DIV/0!</v>
      </c>
      <c r="F6" s="17" t="e">
        <f t="shared" si="2"/>
        <v>#DIV/0!</v>
      </c>
    </row>
    <row r="7" spans="1:6" ht="15" customHeight="1" x14ac:dyDescent="0.35">
      <c r="A7" s="6">
        <v>5</v>
      </c>
      <c r="B7" s="320" t="str">
        <f>AKPD!H10</f>
        <v>Saya belum paham tentang sikap dan perilaku asertif</v>
      </c>
      <c r="C7" s="5" t="e">
        <f t="shared" si="0"/>
        <v>#REF!</v>
      </c>
      <c r="D7" s="15">
        <f t="shared" si="1"/>
        <v>0</v>
      </c>
      <c r="E7" s="22" t="e">
        <f t="shared" si="3"/>
        <v>#DIV/0!</v>
      </c>
      <c r="F7" s="17" t="e">
        <f t="shared" si="2"/>
        <v>#DIV/0!</v>
      </c>
    </row>
    <row r="8" spans="1:6" ht="15" customHeight="1" x14ac:dyDescent="0.35">
      <c r="A8" s="6">
        <v>6</v>
      </c>
      <c r="B8" s="320" t="str">
        <f>AKPD!H11</f>
        <v>Saya belum tahu cara mengenal dan memahami diri sendiri</v>
      </c>
      <c r="C8" s="5" t="e">
        <f t="shared" si="0"/>
        <v>#REF!</v>
      </c>
      <c r="D8" s="15">
        <f t="shared" si="1"/>
        <v>0</v>
      </c>
      <c r="E8" s="22" t="e">
        <f t="shared" si="3"/>
        <v>#DIV/0!</v>
      </c>
      <c r="F8" s="17" t="e">
        <f t="shared" si="2"/>
        <v>#DIV/0!</v>
      </c>
    </row>
    <row r="9" spans="1:6" ht="15" customHeight="1" x14ac:dyDescent="0.35">
      <c r="A9" s="6">
        <v>7</v>
      </c>
      <c r="B9" s="320" t="str">
        <f>AKPD!H12</f>
        <v>Saya belum memahami potensi diri</v>
      </c>
      <c r="C9" s="5" t="e">
        <f t="shared" si="0"/>
        <v>#REF!</v>
      </c>
      <c r="D9" s="15">
        <f t="shared" si="1"/>
        <v>0</v>
      </c>
      <c r="E9" s="22" t="e">
        <f t="shared" si="3"/>
        <v>#DIV/0!</v>
      </c>
      <c r="F9" s="17" t="e">
        <f t="shared" si="2"/>
        <v>#DIV/0!</v>
      </c>
    </row>
    <row r="10" spans="1:6" ht="15" customHeight="1" x14ac:dyDescent="0.35">
      <c r="A10" s="6">
        <v>8</v>
      </c>
      <c r="B10" s="320" t="str">
        <f>AKPD!H13</f>
        <v>Saya belum tahu perubahan dan permasalahan yang terjadi pada masa remaja</v>
      </c>
      <c r="C10" s="5" t="e">
        <f t="shared" si="0"/>
        <v>#REF!</v>
      </c>
      <c r="D10" s="15">
        <f t="shared" si="1"/>
        <v>0</v>
      </c>
      <c r="E10" s="22" t="e">
        <f t="shared" si="3"/>
        <v>#DIV/0!</v>
      </c>
      <c r="F10" s="17" t="e">
        <f t="shared" si="2"/>
        <v>#DIV/0!</v>
      </c>
    </row>
    <row r="11" spans="1:6" ht="15" customHeight="1" x14ac:dyDescent="0.35">
      <c r="A11" s="6">
        <v>9</v>
      </c>
      <c r="B11" s="320" t="str">
        <f>AKPD!H14</f>
        <v xml:space="preserve">Saya belum mengenal tentang macam-macam kepribadian </v>
      </c>
      <c r="C11" s="5" t="e">
        <f t="shared" si="0"/>
        <v>#REF!</v>
      </c>
      <c r="D11" s="15">
        <f t="shared" si="1"/>
        <v>0</v>
      </c>
      <c r="E11" s="22" t="e">
        <f t="shared" si="3"/>
        <v>#DIV/0!</v>
      </c>
      <c r="F11" s="17" t="e">
        <f t="shared" si="2"/>
        <v>#DIV/0!</v>
      </c>
    </row>
    <row r="12" spans="1:6" ht="15" customHeight="1" x14ac:dyDescent="0.35">
      <c r="A12" s="6">
        <v>10</v>
      </c>
      <c r="B12" s="320" t="str">
        <f>AKPD!H15</f>
        <v>Saya kurang memiliki rasa percaya diri</v>
      </c>
      <c r="C12" s="5" t="e">
        <f t="shared" si="0"/>
        <v>#REF!</v>
      </c>
      <c r="D12" s="15">
        <f t="shared" si="1"/>
        <v>0</v>
      </c>
      <c r="E12" s="22" t="e">
        <f t="shared" si="3"/>
        <v>#DIV/0!</v>
      </c>
      <c r="F12" s="17" t="e">
        <f t="shared" si="2"/>
        <v>#DIV/0!</v>
      </c>
    </row>
    <row r="13" spans="1:6" ht="15" customHeight="1" x14ac:dyDescent="0.35">
      <c r="A13" s="6">
        <v>11</v>
      </c>
      <c r="B13" s="320" t="str">
        <f>AKPD!H16</f>
        <v>Saya kadang kurang menjaga kesehatan diri</v>
      </c>
      <c r="C13" s="5" t="e">
        <f t="shared" si="0"/>
        <v>#REF!</v>
      </c>
      <c r="D13" s="15">
        <f t="shared" si="1"/>
        <v>0</v>
      </c>
      <c r="E13" s="22" t="e">
        <f t="shared" si="3"/>
        <v>#DIV/0!</v>
      </c>
      <c r="F13" s="17" t="e">
        <f t="shared" si="2"/>
        <v>#DIV/0!</v>
      </c>
    </row>
    <row r="14" spans="1:6" ht="15" customHeight="1" x14ac:dyDescent="0.35">
      <c r="A14" s="6">
        <v>12</v>
      </c>
      <c r="B14" s="320" t="str">
        <f>AKPD!H17</f>
        <v>Saya belum tahu ciri-ciri/sifat/prilaku pribadi yang berkarakter</v>
      </c>
      <c r="C14" s="5" t="e">
        <f t="shared" si="0"/>
        <v>#REF!</v>
      </c>
      <c r="D14" s="15">
        <f t="shared" si="1"/>
        <v>0</v>
      </c>
      <c r="E14" s="22" t="e">
        <f t="shared" si="3"/>
        <v>#DIV/0!</v>
      </c>
      <c r="F14" s="17" t="e">
        <f t="shared" si="2"/>
        <v>#DIV/0!</v>
      </c>
    </row>
    <row r="15" spans="1:6" ht="15" customHeight="1" x14ac:dyDescent="0.35">
      <c r="A15" s="6">
        <v>13</v>
      </c>
      <c r="B15" s="320" t="str">
        <f>AKPD!H18</f>
        <v>Saya merasa kurang memilki tanggung jawab  pada diri sendiri</v>
      </c>
      <c r="C15" s="5" t="e">
        <f t="shared" si="0"/>
        <v>#REF!</v>
      </c>
      <c r="D15" s="15">
        <f t="shared" si="1"/>
        <v>0</v>
      </c>
      <c r="E15" s="22" t="e">
        <f t="shared" si="3"/>
        <v>#DIV/0!</v>
      </c>
      <c r="F15" s="17" t="e">
        <f t="shared" si="2"/>
        <v>#DIV/0!</v>
      </c>
    </row>
    <row r="16" spans="1:6" ht="15" customHeight="1" x14ac:dyDescent="0.35">
      <c r="A16" s="6">
        <v>14</v>
      </c>
      <c r="B16" s="320" t="str">
        <f>AKPD!H19</f>
        <v xml:space="preserve">Saya kesulitan mengatur waktu belajar dan bermain  </v>
      </c>
      <c r="C16" s="5" t="e">
        <f t="shared" si="0"/>
        <v>#REF!</v>
      </c>
      <c r="D16" s="15">
        <f t="shared" si="1"/>
        <v>0</v>
      </c>
      <c r="E16" s="22" t="e">
        <f t="shared" si="3"/>
        <v>#DIV/0!</v>
      </c>
      <c r="F16" s="17" t="e">
        <f t="shared" si="2"/>
        <v>#DIV/0!</v>
      </c>
    </row>
    <row r="17" spans="1:6" ht="15" customHeight="1" x14ac:dyDescent="0.35">
      <c r="A17" s="6">
        <v>15</v>
      </c>
      <c r="B17" s="320" t="str">
        <f>AKPD!H20</f>
        <v>Kondisi orang tua saya sedang tidak harmonis</v>
      </c>
      <c r="C17" s="5" t="e">
        <f t="shared" si="0"/>
        <v>#REF!</v>
      </c>
      <c r="D17" s="15">
        <f t="shared" si="1"/>
        <v>0</v>
      </c>
      <c r="E17" s="22" t="e">
        <f t="shared" si="3"/>
        <v>#DIV/0!</v>
      </c>
      <c r="F17" s="17" t="e">
        <f t="shared" si="2"/>
        <v>#DIV/0!</v>
      </c>
    </row>
    <row r="18" spans="1:6" ht="15" customHeight="1" x14ac:dyDescent="0.35">
      <c r="A18" s="6">
        <v>16</v>
      </c>
      <c r="B18" s="320" t="str">
        <f>AKPD!H21</f>
        <v>Saya merasa tidak betah tinggal di rumah sendiri</v>
      </c>
      <c r="C18" s="5" t="e">
        <f t="shared" si="0"/>
        <v>#REF!</v>
      </c>
      <c r="D18" s="15">
        <f t="shared" si="1"/>
        <v>0</v>
      </c>
      <c r="E18" s="22" t="e">
        <f t="shared" si="3"/>
        <v>#DIV/0!</v>
      </c>
      <c r="F18" s="17" t="e">
        <f t="shared" si="2"/>
        <v>#DIV/0!</v>
      </c>
    </row>
    <row r="19" spans="1:6" ht="15" customHeight="1" x14ac:dyDescent="0.35">
      <c r="A19" s="6">
        <v>17</v>
      </c>
      <c r="B19" s="320" t="str">
        <f>AKPD!H22</f>
        <v>Saya mempunyai masalah dengan anggota keluarga di rumah</v>
      </c>
      <c r="C19" s="5" t="e">
        <f t="shared" si="0"/>
        <v>#REF!</v>
      </c>
      <c r="D19" s="15">
        <f t="shared" si="1"/>
        <v>0</v>
      </c>
      <c r="E19" s="22" t="e">
        <f t="shared" si="3"/>
        <v>#DIV/0!</v>
      </c>
      <c r="F19" s="17" t="e">
        <f t="shared" si="2"/>
        <v>#DIV/0!</v>
      </c>
    </row>
    <row r="20" spans="1:6" ht="15" customHeight="1" x14ac:dyDescent="0.35">
      <c r="A20" s="6">
        <v>18</v>
      </c>
      <c r="B20" s="320" t="str">
        <f>AKPD!H23</f>
        <v>Saya  belum bisa menjadi pribadi yang mandiri</v>
      </c>
      <c r="C20" s="5" t="e">
        <f t="shared" si="0"/>
        <v>#REF!</v>
      </c>
      <c r="D20" s="15">
        <f t="shared" si="1"/>
        <v>0</v>
      </c>
      <c r="E20" s="22" t="e">
        <f t="shared" si="3"/>
        <v>#DIV/0!</v>
      </c>
      <c r="F20" s="17" t="e">
        <f t="shared" si="2"/>
        <v>#DIV/0!</v>
      </c>
    </row>
    <row r="21" spans="1:6" ht="15" customHeight="1" x14ac:dyDescent="0.35">
      <c r="A21" s="6">
        <v>19</v>
      </c>
      <c r="B21" s="320" t="str">
        <f>AKPD!H24</f>
        <v>Saya sedang memiliki konflik pribadi</v>
      </c>
      <c r="C21" s="5" t="e">
        <f t="shared" si="0"/>
        <v>#REF!</v>
      </c>
      <c r="D21" s="15">
        <f t="shared" si="1"/>
        <v>0</v>
      </c>
      <c r="E21" s="22" t="e">
        <f t="shared" si="3"/>
        <v>#DIV/0!</v>
      </c>
      <c r="F21" s="17" t="e">
        <f t="shared" si="2"/>
        <v>#DIV/0!</v>
      </c>
    </row>
    <row r="22" spans="1:6" ht="15" customHeight="1" x14ac:dyDescent="0.35">
      <c r="A22" s="6">
        <v>20</v>
      </c>
      <c r="B22" s="320" t="str">
        <f>AKPD!H25</f>
        <v>Saya belum memahami tentang norma/cara membangun  berkeluarga</v>
      </c>
      <c r="C22" s="5" t="e">
        <f t="shared" si="0"/>
        <v>#REF!</v>
      </c>
      <c r="D22" s="15">
        <f t="shared" si="1"/>
        <v>0</v>
      </c>
      <c r="E22" s="22" t="e">
        <f t="shared" si="3"/>
        <v>#DIV/0!</v>
      </c>
      <c r="F22" s="17" t="e">
        <f t="shared" si="2"/>
        <v>#DIV/0!</v>
      </c>
    </row>
    <row r="23" spans="1:6" ht="15" customHeight="1" x14ac:dyDescent="0.35">
      <c r="A23" s="6">
        <v>21</v>
      </c>
      <c r="B23" s="320" t="str">
        <f>AKPD!H26</f>
        <v>Saya belum banyak mengenal lingkungan sekolah baru</v>
      </c>
      <c r="C23" s="5" t="e">
        <f t="shared" si="0"/>
        <v>#REF!</v>
      </c>
      <c r="D23" s="15">
        <f t="shared" si="1"/>
        <v>0</v>
      </c>
      <c r="E23" s="22" t="e">
        <f t="shared" si="3"/>
        <v>#DIV/0!</v>
      </c>
      <c r="F23" s="17" t="e">
        <f t="shared" si="2"/>
        <v>#DIV/0!</v>
      </c>
    </row>
    <row r="24" spans="1:6" ht="15" customHeight="1" x14ac:dyDescent="0.35">
      <c r="A24" s="6">
        <v>22</v>
      </c>
      <c r="B24" s="320" t="str">
        <f>AKPD!H27</f>
        <v>Saya belum memahami tentang kenakalan remaja</v>
      </c>
      <c r="C24" s="5" t="e">
        <f t="shared" si="0"/>
        <v>#REF!</v>
      </c>
      <c r="D24" s="15">
        <f t="shared" si="1"/>
        <v>0</v>
      </c>
      <c r="E24" s="22" t="e">
        <f t="shared" si="3"/>
        <v>#DIV/0!</v>
      </c>
      <c r="F24" s="17" t="e">
        <f t="shared" si="2"/>
        <v>#DIV/0!</v>
      </c>
    </row>
    <row r="25" spans="1:6" ht="15" customHeight="1" x14ac:dyDescent="0.35">
      <c r="A25" s="6">
        <v>23</v>
      </c>
      <c r="B25" s="320" t="str">
        <f>AKPD!H28</f>
        <v>Saya masih sedikit mengetahui tentang dampak atau bahaya rokok</v>
      </c>
      <c r="C25" s="5" t="e">
        <f t="shared" si="0"/>
        <v>#REF!</v>
      </c>
      <c r="D25" s="15">
        <f t="shared" si="1"/>
        <v>0</v>
      </c>
      <c r="E25" s="22" t="e">
        <f t="shared" si="3"/>
        <v>#DIV/0!</v>
      </c>
      <c r="F25" s="17" t="e">
        <f t="shared" si="2"/>
        <v>#DIV/0!</v>
      </c>
    </row>
    <row r="26" spans="1:6" ht="15" customHeight="1" x14ac:dyDescent="0.35">
      <c r="A26" s="6">
        <v>24</v>
      </c>
      <c r="B26" s="320" t="str">
        <f>AKPD!H29</f>
        <v>Saya belum banyak mengenal tentang perilaku sosial yang bertanggung jawab</v>
      </c>
      <c r="C26" s="5" t="e">
        <f t="shared" si="0"/>
        <v>#REF!</v>
      </c>
      <c r="D26" s="15">
        <f t="shared" si="1"/>
        <v>0</v>
      </c>
      <c r="E26" s="22" t="e">
        <f t="shared" si="3"/>
        <v>#DIV/0!</v>
      </c>
      <c r="F26" s="17" t="e">
        <f t="shared" si="2"/>
        <v>#DIV/0!</v>
      </c>
    </row>
    <row r="27" spans="1:6" ht="15" customHeight="1" x14ac:dyDescent="0.35">
      <c r="A27" s="6">
        <v>25</v>
      </c>
      <c r="B27" s="320" t="str">
        <f>AKPD!H30</f>
        <v>Saya belum tahu tentang bullying dan cara mensikapinya</v>
      </c>
      <c r="C27" s="5" t="e">
        <f t="shared" si="0"/>
        <v>#REF!</v>
      </c>
      <c r="D27" s="15">
        <f t="shared" si="1"/>
        <v>0</v>
      </c>
      <c r="E27" s="22" t="e">
        <f t="shared" si="3"/>
        <v>#DIV/0!</v>
      </c>
      <c r="F27" s="17" t="e">
        <f t="shared" si="2"/>
        <v>#DIV/0!</v>
      </c>
    </row>
    <row r="28" spans="1:6" ht="15" customHeight="1" x14ac:dyDescent="0.35">
      <c r="A28" s="6">
        <v>26</v>
      </c>
      <c r="B28" s="320" t="str">
        <f>AKPD!H31</f>
        <v>Saya sukar bergaul dengan teman-teman di sekolah</v>
      </c>
      <c r="C28" s="5" t="e">
        <f t="shared" si="0"/>
        <v>#REF!</v>
      </c>
      <c r="D28" s="15">
        <f t="shared" si="1"/>
        <v>0</v>
      </c>
      <c r="E28" s="22" t="e">
        <f t="shared" si="3"/>
        <v>#DIV/0!</v>
      </c>
      <c r="F28" s="17" t="e">
        <f t="shared" si="2"/>
        <v>#DIV/0!</v>
      </c>
    </row>
    <row r="29" spans="1:6" ht="15" customHeight="1" x14ac:dyDescent="0.35">
      <c r="A29" s="6">
        <v>27</v>
      </c>
      <c r="B29" s="320" t="str">
        <f>AKPD!H32</f>
        <v>Sering saya dianggap tidak sopan pada orang lain</v>
      </c>
      <c r="C29" s="5" t="e">
        <f t="shared" si="0"/>
        <v>#REF!</v>
      </c>
      <c r="D29" s="15">
        <f t="shared" si="1"/>
        <v>0</v>
      </c>
      <c r="E29" s="22" t="e">
        <f t="shared" si="3"/>
        <v>#DIV/0!</v>
      </c>
      <c r="F29" s="17" t="e">
        <f t="shared" si="2"/>
        <v>#DIV/0!</v>
      </c>
    </row>
    <row r="30" spans="1:6" ht="15" customHeight="1" x14ac:dyDescent="0.35">
      <c r="A30" s="6">
        <v>28</v>
      </c>
      <c r="B30" s="320" t="str">
        <f>AKPD!H33</f>
        <v>Saya kurang memahami dampak dari media sosial</v>
      </c>
      <c r="C30" s="5" t="e">
        <f t="shared" si="0"/>
        <v>#REF!</v>
      </c>
      <c r="D30" s="15">
        <f t="shared" si="1"/>
        <v>0</v>
      </c>
      <c r="E30" s="22" t="e">
        <f t="shared" si="3"/>
        <v>#DIV/0!</v>
      </c>
      <c r="F30" s="17" t="e">
        <f t="shared" si="2"/>
        <v>#DIV/0!</v>
      </c>
    </row>
    <row r="31" spans="1:6" ht="15" customHeight="1" x14ac:dyDescent="0.35">
      <c r="A31" s="6">
        <v>29</v>
      </c>
      <c r="B31" s="320" t="str">
        <f>AKPD!H34</f>
        <v>Saya jarang bermain/berteman di lingkungan tempat saya tinggal</v>
      </c>
      <c r="C31" s="5" t="e">
        <f t="shared" si="0"/>
        <v>#REF!</v>
      </c>
      <c r="D31" s="15">
        <f t="shared" si="1"/>
        <v>0</v>
      </c>
      <c r="E31" s="22" t="e">
        <f t="shared" si="3"/>
        <v>#DIV/0!</v>
      </c>
      <c r="F31" s="17" t="e">
        <f t="shared" si="2"/>
        <v>#DIV/0!</v>
      </c>
    </row>
    <row r="32" spans="1:6" ht="15" customHeight="1" x14ac:dyDescent="0.35">
      <c r="A32" s="6">
        <v>30</v>
      </c>
      <c r="B32" s="320" t="str">
        <f>AKPD!H35</f>
        <v>Saya belum banyak teman atau sahabat</v>
      </c>
      <c r="C32" s="5" t="e">
        <f t="shared" si="0"/>
        <v>#REF!</v>
      </c>
      <c r="D32" s="15">
        <f t="shared" si="1"/>
        <v>0</v>
      </c>
      <c r="E32" s="22" t="e">
        <f t="shared" si="3"/>
        <v>#DIV/0!</v>
      </c>
      <c r="F32" s="17" t="e">
        <f t="shared" si="2"/>
        <v>#DIV/0!</v>
      </c>
    </row>
    <row r="33" spans="1:6" ht="15" customHeight="1" x14ac:dyDescent="0.35">
      <c r="A33" s="6">
        <v>31</v>
      </c>
      <c r="B33" s="320" t="str">
        <f>AKPD!H36</f>
        <v>Saya kurang suka  berkomunikasi dengan teman lawan jenis</v>
      </c>
      <c r="C33" s="5" t="e">
        <f t="shared" si="0"/>
        <v>#REF!</v>
      </c>
      <c r="D33" s="15">
        <f t="shared" si="1"/>
        <v>0</v>
      </c>
      <c r="E33" s="22" t="e">
        <f t="shared" si="3"/>
        <v>#DIV/0!</v>
      </c>
      <c r="F33" s="17" t="e">
        <f t="shared" si="2"/>
        <v>#DIV/0!</v>
      </c>
    </row>
    <row r="34" spans="1:6" ht="15" customHeight="1" x14ac:dyDescent="0.35">
      <c r="A34" s="6">
        <v>32</v>
      </c>
      <c r="B34" s="320" t="str">
        <f>AKPD!H37</f>
        <v>Saya belum tahu cara belajar yang baik dan benar di SMA/MA</v>
      </c>
      <c r="C34" s="5" t="e">
        <f t="shared" si="0"/>
        <v>#REF!</v>
      </c>
      <c r="D34" s="15">
        <f t="shared" si="1"/>
        <v>0</v>
      </c>
      <c r="E34" s="22" t="e">
        <f t="shared" si="3"/>
        <v>#DIV/0!</v>
      </c>
      <c r="F34" s="17" t="e">
        <f t="shared" si="2"/>
        <v>#DIV/0!</v>
      </c>
    </row>
    <row r="35" spans="1:6" ht="15" customHeight="1" x14ac:dyDescent="0.35">
      <c r="A35" s="6">
        <v>33</v>
      </c>
      <c r="B35" s="320" t="str">
        <f>AKPD!H38</f>
        <v>Saya belum tahu cara meraih prestasi di sekolah</v>
      </c>
      <c r="C35" s="5" t="e">
        <f t="shared" ref="C35:C52" si="4">HLOOKUP(A35,analisis1,2)</f>
        <v>#REF!</v>
      </c>
      <c r="D35" s="15">
        <f t="shared" ref="D35:D52" si="5">HLOOKUP(A35,hasilangket,2)</f>
        <v>0</v>
      </c>
      <c r="E35" s="22" t="e">
        <f t="shared" ref="E35:E52" si="6">HLOOKUP(A35,hasilangket,3)</f>
        <v>#DIV/0!</v>
      </c>
      <c r="F35" s="17" t="e">
        <f t="shared" ref="F35:F51" si="7">IF(E35&gt;=2 %,"TINGGI",IF(E35&gt;=1 %,"SEDANG","RENDAH"))</f>
        <v>#DIV/0!</v>
      </c>
    </row>
    <row r="36" spans="1:6" ht="15" customHeight="1" x14ac:dyDescent="0.35">
      <c r="A36" s="6">
        <v>34</v>
      </c>
      <c r="B36" s="320" t="str">
        <f>AKPD!H39</f>
        <v>Saya belum paham tentang gaya belajar dan strategi yang sesuai dengannya</v>
      </c>
      <c r="C36" s="5" t="e">
        <f t="shared" si="4"/>
        <v>#REF!</v>
      </c>
      <c r="D36" s="15">
        <f t="shared" si="5"/>
        <v>0</v>
      </c>
      <c r="E36" s="22" t="e">
        <f t="shared" si="6"/>
        <v>#DIV/0!</v>
      </c>
      <c r="F36" s="17" t="e">
        <f t="shared" si="7"/>
        <v>#DIV/0!</v>
      </c>
    </row>
    <row r="37" spans="1:6" ht="15" customHeight="1" x14ac:dyDescent="0.35">
      <c r="A37" s="6">
        <v>35</v>
      </c>
      <c r="B37" s="320" t="str">
        <f>AKPD!H40</f>
        <v>Orang tua saya tidak peduli dengan kegiatan belajar saya</v>
      </c>
      <c r="C37" s="5" t="e">
        <f t="shared" si="4"/>
        <v>#REF!</v>
      </c>
      <c r="D37" s="15">
        <f t="shared" si="5"/>
        <v>0</v>
      </c>
      <c r="E37" s="22" t="e">
        <f t="shared" si="6"/>
        <v>#DIV/0!</v>
      </c>
      <c r="F37" s="17" t="e">
        <f t="shared" si="7"/>
        <v>#DIV/0!</v>
      </c>
    </row>
    <row r="38" spans="1:6" ht="15" customHeight="1" x14ac:dyDescent="0.35">
      <c r="A38" s="6">
        <v>36</v>
      </c>
      <c r="B38" s="320" t="str">
        <f>AKPD!H41</f>
        <v xml:space="preserve">Saya masih sering menunda-nunda tugas sekolah/pekerjaan rumah (PR)  </v>
      </c>
      <c r="C38" s="5" t="e">
        <f t="shared" si="4"/>
        <v>#REF!</v>
      </c>
      <c r="D38" s="15">
        <f t="shared" si="5"/>
        <v>0</v>
      </c>
      <c r="E38" s="22" t="e">
        <f t="shared" si="6"/>
        <v>#DIV/0!</v>
      </c>
      <c r="F38" s="17" t="e">
        <f t="shared" si="7"/>
        <v>#DIV/0!</v>
      </c>
    </row>
    <row r="39" spans="1:6" ht="15" customHeight="1" x14ac:dyDescent="0.35">
      <c r="A39" s="6">
        <v>37</v>
      </c>
      <c r="B39" s="320" t="str">
        <f>AKPD!H42</f>
        <v>Saya merasa kesulitan dalam memahami pelajaran tertentu</v>
      </c>
      <c r="C39" s="5" t="e">
        <f t="shared" si="4"/>
        <v>#REF!</v>
      </c>
      <c r="D39" s="15">
        <f t="shared" si="5"/>
        <v>0</v>
      </c>
      <c r="E39" s="22" t="e">
        <f t="shared" si="6"/>
        <v>#DIV/0!</v>
      </c>
      <c r="F39" s="17" t="e">
        <f t="shared" si="7"/>
        <v>#DIV/0!</v>
      </c>
    </row>
    <row r="40" spans="1:6" ht="15" customHeight="1" x14ac:dyDescent="0.35">
      <c r="A40" s="6">
        <v>38</v>
      </c>
      <c r="B40" s="320" t="str">
        <f>AKPD!H43</f>
        <v>Saya belum tahu cara memanfaatkan sumber belajar</v>
      </c>
      <c r="C40" s="5" t="e">
        <f t="shared" si="4"/>
        <v>#REF!</v>
      </c>
      <c r="D40" s="15">
        <f t="shared" si="5"/>
        <v>0</v>
      </c>
      <c r="E40" s="22" t="e">
        <f t="shared" si="6"/>
        <v>#DIV/0!</v>
      </c>
      <c r="F40" s="17" t="e">
        <f t="shared" si="7"/>
        <v>#DIV/0!</v>
      </c>
    </row>
    <row r="41" spans="1:6" ht="15" customHeight="1" x14ac:dyDescent="0.35">
      <c r="A41" s="6">
        <v>39</v>
      </c>
      <c r="B41" s="320" t="str">
        <f>AKPD!H44</f>
        <v>Saya belajarnya jika akan ada tes  atau ujian saja</v>
      </c>
      <c r="C41" s="5" t="e">
        <f t="shared" si="4"/>
        <v>#REF!</v>
      </c>
      <c r="D41" s="15">
        <f t="shared" si="5"/>
        <v>0</v>
      </c>
      <c r="E41" s="22" t="e">
        <f t="shared" si="6"/>
        <v>#DIV/0!</v>
      </c>
      <c r="F41" s="17" t="e">
        <f t="shared" si="7"/>
        <v>#DIV/0!</v>
      </c>
    </row>
    <row r="42" spans="1:6" ht="15" customHeight="1" x14ac:dyDescent="0.35">
      <c r="A42" s="6">
        <v>40</v>
      </c>
      <c r="B42" s="320" t="str">
        <f>AKPD!H45</f>
        <v>Saya belum tahu tentang struktur kurikulum yang ada di sekolah</v>
      </c>
      <c r="C42" s="5" t="e">
        <f t="shared" si="4"/>
        <v>#REF!</v>
      </c>
      <c r="D42" s="15">
        <f t="shared" si="5"/>
        <v>0</v>
      </c>
      <c r="E42" s="22" t="e">
        <f t="shared" si="6"/>
        <v>#DIV/0!</v>
      </c>
      <c r="F42" s="17" t="e">
        <f t="shared" si="7"/>
        <v>#DIV/0!</v>
      </c>
    </row>
    <row r="43" spans="1:6" ht="15" customHeight="1" x14ac:dyDescent="0.35">
      <c r="A43" s="6">
        <v>41</v>
      </c>
      <c r="B43" s="320" t="str">
        <f>AKPD!H46</f>
        <v>Saya merasa malas belajar dan kalau belajar sering ngantuk</v>
      </c>
      <c r="C43" s="5" t="e">
        <f t="shared" si="4"/>
        <v>#REF!</v>
      </c>
      <c r="D43" s="15">
        <f t="shared" si="5"/>
        <v>0</v>
      </c>
      <c r="E43" s="22" t="e">
        <f t="shared" si="6"/>
        <v>#DIV/0!</v>
      </c>
      <c r="F43" s="17" t="e">
        <f t="shared" si="7"/>
        <v>#DIV/0!</v>
      </c>
    </row>
    <row r="44" spans="1:6" ht="15" customHeight="1" x14ac:dyDescent="0.35">
      <c r="A44" s="6">
        <v>42</v>
      </c>
      <c r="B44" s="320" t="str">
        <f>AKPD!H47</f>
        <v>Saya belum terbiasa belajar bersama atau belajar kelompok</v>
      </c>
      <c r="C44" s="5" t="e">
        <f t="shared" si="4"/>
        <v>#REF!</v>
      </c>
      <c r="D44" s="15">
        <f t="shared" si="5"/>
        <v>0</v>
      </c>
      <c r="E44" s="22" t="e">
        <f t="shared" si="6"/>
        <v>#DIV/0!</v>
      </c>
      <c r="F44" s="17" t="e">
        <f t="shared" si="7"/>
        <v>#DIV/0!</v>
      </c>
    </row>
    <row r="45" spans="1:6" ht="15" customHeight="1" x14ac:dyDescent="0.35">
      <c r="A45" s="6">
        <v>43</v>
      </c>
      <c r="B45" s="320" t="str">
        <f>AKPD!H48</f>
        <v>Saya belum paham cara memilih lembaga bimbingan belajar yang baik</v>
      </c>
      <c r="C45" s="5" t="e">
        <f t="shared" si="4"/>
        <v>#REF!</v>
      </c>
      <c r="D45" s="15">
        <f t="shared" si="5"/>
        <v>0</v>
      </c>
      <c r="E45" s="22" t="e">
        <f t="shared" si="6"/>
        <v>#DIV/0!</v>
      </c>
      <c r="F45" s="17" t="e">
        <f t="shared" si="7"/>
        <v>#DIV/0!</v>
      </c>
    </row>
    <row r="46" spans="1:6" ht="15" customHeight="1" x14ac:dyDescent="0.35">
      <c r="A46" s="6">
        <v>44</v>
      </c>
      <c r="B46" s="320" t="str">
        <f>AKPD!H49</f>
        <v>Saya belum dapat memanfaatkan teknologi informasi untuk belajar</v>
      </c>
      <c r="C46" s="5" t="e">
        <f t="shared" si="4"/>
        <v>#REF!</v>
      </c>
      <c r="D46" s="15">
        <f t="shared" si="5"/>
        <v>0</v>
      </c>
      <c r="E46" s="22" t="e">
        <f t="shared" si="6"/>
        <v>#DIV/0!</v>
      </c>
      <c r="F46" s="17" t="e">
        <f t="shared" si="7"/>
        <v>#DIV/0!</v>
      </c>
    </row>
    <row r="47" spans="1:6" ht="15" customHeight="1" x14ac:dyDescent="0.35">
      <c r="A47" s="6">
        <v>45</v>
      </c>
      <c r="B47" s="320" t="str">
        <f>AKPD!H50</f>
        <v>Saya belum tahu cara memperoleh bantuan pendidikan (beasiswa)</v>
      </c>
      <c r="C47" s="5" t="e">
        <f t="shared" si="4"/>
        <v>#REF!</v>
      </c>
      <c r="D47" s="15">
        <f t="shared" si="5"/>
        <v>0</v>
      </c>
      <c r="E47" s="22" t="e">
        <f t="shared" si="6"/>
        <v>#DIV/0!</v>
      </c>
      <c r="F47" s="17" t="e">
        <f t="shared" si="7"/>
        <v>#DIV/0!</v>
      </c>
    </row>
    <row r="48" spans="1:6" ht="15" customHeight="1" x14ac:dyDescent="0.35">
      <c r="A48" s="6">
        <v>46</v>
      </c>
      <c r="B48" s="320" t="str">
        <f>AKPD!H51</f>
        <v>Saya terpaksa harus bekerja untuk mencukupi kebutuhan hidup</v>
      </c>
      <c r="C48" s="5" t="e">
        <f t="shared" si="4"/>
        <v>#REF!</v>
      </c>
      <c r="D48" s="15">
        <f t="shared" si="5"/>
        <v>0</v>
      </c>
      <c r="E48" s="22" t="e">
        <f t="shared" si="6"/>
        <v>#DIV/0!</v>
      </c>
      <c r="F48" s="17" t="e">
        <f t="shared" si="7"/>
        <v>#DIV/0!</v>
      </c>
    </row>
    <row r="49" spans="1:6" ht="15" customHeight="1" x14ac:dyDescent="0.35">
      <c r="A49" s="6">
        <v>47</v>
      </c>
      <c r="B49" s="320" t="str">
        <f>AKPD!H52</f>
        <v>Saya merasa bingung memilih kegiatan esktrakurikuler di sekolah</v>
      </c>
      <c r="C49" s="5" t="e">
        <f t="shared" si="4"/>
        <v>#REF!</v>
      </c>
      <c r="D49" s="15">
        <f t="shared" si="5"/>
        <v>0</v>
      </c>
      <c r="E49" s="22" t="e">
        <f t="shared" si="6"/>
        <v>#DIV/0!</v>
      </c>
      <c r="F49" s="17" t="e">
        <f t="shared" si="7"/>
        <v>#DIV/0!</v>
      </c>
    </row>
    <row r="50" spans="1:6" ht="15" customHeight="1" x14ac:dyDescent="0.35">
      <c r="A50" s="6">
        <v>48</v>
      </c>
      <c r="B50" s="320" t="str">
        <f>AKPD!H53</f>
        <v>Saya merasa belum mantap pada pilihan peminatan yang diambil</v>
      </c>
      <c r="C50" s="5" t="e">
        <f t="shared" si="4"/>
        <v>#REF!</v>
      </c>
      <c r="D50" s="15">
        <f t="shared" si="5"/>
        <v>0</v>
      </c>
      <c r="E50" s="22" t="e">
        <f t="shared" si="6"/>
        <v>#DIV/0!</v>
      </c>
      <c r="F50" s="17" t="e">
        <f t="shared" si="7"/>
        <v>#DIV/0!</v>
      </c>
    </row>
    <row r="51" spans="1:6" ht="15" customHeight="1" x14ac:dyDescent="0.35">
      <c r="A51" s="6">
        <v>49</v>
      </c>
      <c r="B51" s="320" t="str">
        <f>AKPD!H54</f>
        <v>Saya merasa belum paham hubungan antara hobi, bakat, minat, kemampuan dan karir</v>
      </c>
      <c r="C51" s="5" t="e">
        <f t="shared" si="4"/>
        <v>#REF!</v>
      </c>
      <c r="D51" s="15">
        <f t="shared" si="5"/>
        <v>0</v>
      </c>
      <c r="E51" s="22" t="e">
        <f t="shared" si="6"/>
        <v>#DIV/0!</v>
      </c>
      <c r="F51" s="17" t="e">
        <f t="shared" si="7"/>
        <v>#DIV/0!</v>
      </c>
    </row>
    <row r="52" spans="1:6" ht="15" customHeight="1" x14ac:dyDescent="0.35">
      <c r="A52" s="6">
        <v>50</v>
      </c>
      <c r="B52" s="320" t="str">
        <f>AKPD!H55</f>
        <v>Saya belum memiliki perencanaan karir masa depan</v>
      </c>
      <c r="C52" s="5" t="e">
        <f t="shared" si="4"/>
        <v>#REF!</v>
      </c>
      <c r="D52" s="15">
        <f t="shared" si="5"/>
        <v>0</v>
      </c>
      <c r="E52" s="22" t="e">
        <f t="shared" si="6"/>
        <v>#DIV/0!</v>
      </c>
      <c r="F52" s="17" t="e">
        <f>IF(E52&gt;=3 %,"TINGGI",IF(E52&gt;=1 %,"SEDANG","RENDAH"))</f>
        <v>#DIV/0!</v>
      </c>
    </row>
    <row r="53" spans="1:6" ht="15" customHeight="1" x14ac:dyDescent="0.35">
      <c r="D53" s="5" t="s">
        <v>21</v>
      </c>
      <c r="E53" s="5"/>
      <c r="F53" s="412">
        <f>COUNTIF(F3:F52,"TINGGI")</f>
        <v>0</v>
      </c>
    </row>
    <row r="54" spans="1:6" ht="15" customHeight="1" x14ac:dyDescent="0.35">
      <c r="A54" t="s">
        <v>15</v>
      </c>
      <c r="D54" s="5" t="s">
        <v>22</v>
      </c>
      <c r="E54" s="5"/>
      <c r="F54" s="198">
        <f>COUNTIF(F3:F52,"SEDANG")</f>
        <v>0</v>
      </c>
    </row>
    <row r="55" spans="1:6" ht="15" customHeight="1" x14ac:dyDescent="0.35">
      <c r="A55" t="s">
        <v>16</v>
      </c>
      <c r="D55" s="5" t="s">
        <v>23</v>
      </c>
      <c r="E55" s="5"/>
      <c r="F55" s="199">
        <f>COUNTIF(F3:F52,"RENDAH")</f>
        <v>0</v>
      </c>
    </row>
    <row r="56" spans="1:6" ht="15" customHeight="1" x14ac:dyDescent="0.35">
      <c r="A56" t="s">
        <v>17</v>
      </c>
      <c r="D56" s="5" t="s">
        <v>14</v>
      </c>
      <c r="E56" s="5"/>
      <c r="F56" s="413">
        <f>SUM(F53:F55)</f>
        <v>0</v>
      </c>
    </row>
  </sheetData>
  <conditionalFormatting sqref="F3:F52">
    <cfRule type="containsText" dxfId="5" priority="4" operator="containsText" text="RENDAH">
      <formula>NOT(ISERROR(SEARCH("RENDAH",F3)))</formula>
    </cfRule>
    <cfRule type="containsText" dxfId="4" priority="5" operator="containsText" text="SEDANG">
      <formula>NOT(ISERROR(SEARCH("SEDANG",F3)))</formula>
    </cfRule>
    <cfRule type="containsText" dxfId="3" priority="6" operator="containsText" text="TINGGI">
      <formula>NOT(ISERROR(SEARCH("TINGGI",F3)))</formula>
    </cfRule>
  </conditionalFormatting>
  <conditionalFormatting sqref="D53:D56">
    <cfRule type="containsText" dxfId="2" priority="1" operator="containsText" text="RENDAH">
      <formula>NOT(ISERROR(SEARCH("RENDAH",D53)))</formula>
    </cfRule>
    <cfRule type="containsText" dxfId="1" priority="2" operator="containsText" text="SEDANG">
      <formula>NOT(ISERROR(SEARCH("SEDANG",D53)))</formula>
    </cfRule>
    <cfRule type="containsText" dxfId="0" priority="3" operator="containsText" text="TINGGI">
      <formula>NOT(ISERROR(SEARCH("TINGGI",D53)))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activeCell="B1" sqref="B1:F1"/>
    </sheetView>
  </sheetViews>
  <sheetFormatPr defaultRowHeight="15" customHeight="1" x14ac:dyDescent="0.35"/>
  <cols>
    <col min="1" max="1" width="10.1796875" customWidth="1"/>
    <col min="2" max="2" width="10.81640625" customWidth="1"/>
    <col min="3" max="3" width="80.7265625" style="4" customWidth="1"/>
    <col min="4" max="4" width="8.81640625" customWidth="1"/>
    <col min="5" max="5" width="12.26953125" customWidth="1"/>
    <col min="6" max="6" width="9" customWidth="1"/>
    <col min="7" max="7" width="11.81640625" customWidth="1"/>
    <col min="8" max="8" width="14.81640625" style="109" customWidth="1"/>
    <col min="9" max="9" width="57.7265625" style="4" bestFit="1" customWidth="1"/>
    <col min="10" max="10" width="79.453125" style="4" bestFit="1" customWidth="1"/>
  </cols>
  <sheetData>
    <row r="1" spans="1:10" ht="15" customHeight="1" x14ac:dyDescent="0.45">
      <c r="B1" s="847" t="s">
        <v>781</v>
      </c>
      <c r="C1" s="847"/>
      <c r="D1" s="847"/>
      <c r="E1" s="847"/>
      <c r="F1" s="847"/>
      <c r="G1" s="27"/>
    </row>
    <row r="2" spans="1:10" ht="15" customHeight="1" x14ac:dyDescent="0.35">
      <c r="C2" s="14"/>
    </row>
    <row r="3" spans="1:10" ht="15" customHeight="1" x14ac:dyDescent="0.35">
      <c r="B3" s="1"/>
      <c r="C3" s="14"/>
    </row>
    <row r="4" spans="1:10" ht="48.75" customHeight="1" x14ac:dyDescent="0.35">
      <c r="A4" s="293" t="s">
        <v>95</v>
      </c>
      <c r="B4" s="294" t="s">
        <v>212</v>
      </c>
      <c r="C4" s="294" t="s">
        <v>219</v>
      </c>
      <c r="D4" s="294" t="s">
        <v>213</v>
      </c>
      <c r="E4" s="294" t="s">
        <v>214</v>
      </c>
      <c r="F4" s="294" t="s">
        <v>216</v>
      </c>
      <c r="G4" s="294" t="s">
        <v>215</v>
      </c>
      <c r="H4" s="294" t="s">
        <v>123</v>
      </c>
      <c r="I4" s="294" t="s">
        <v>99</v>
      </c>
      <c r="J4" s="294" t="s">
        <v>102</v>
      </c>
    </row>
    <row r="5" spans="1:10" ht="15" customHeight="1" x14ac:dyDescent="0.35">
      <c r="A5" s="295" t="str">
        <f>AKPD!I6</f>
        <v>P</v>
      </c>
      <c r="B5" s="296">
        <v>1</v>
      </c>
      <c r="C5" s="297" t="str">
        <f>AKPD!H6</f>
        <v>Saya merasa belum disiplin dalam beribadah pada Tuhan YME</v>
      </c>
      <c r="D5" s="298">
        <f t="shared" ref="D5:D54" si="0">HLOOKUP(B5,hasilangket,2)</f>
        <v>0</v>
      </c>
      <c r="E5" s="299">
        <f>SUM(D5:D24)</f>
        <v>0</v>
      </c>
      <c r="F5" s="300" t="e">
        <f t="shared" ref="F5:F54" si="1">HLOOKUP(B5,hasilangket,3)</f>
        <v>#DIV/0!</v>
      </c>
      <c r="G5" s="301" t="e">
        <f>SUM(F5:F24)</f>
        <v>#DIV/0!</v>
      </c>
      <c r="H5" s="302" t="str">
        <f>AKPD!M6</f>
        <v>Dasar</v>
      </c>
      <c r="I5" s="303" t="str">
        <f>AKPD!J6</f>
        <v>Kesadaran untuk beriman dan bertakwa pada Tuhan YME</v>
      </c>
      <c r="J5" s="304" t="str">
        <f>AKPD!L6</f>
        <v>Peserta didik/konseli  mampu memahami pentingnya iman dan taqwa pada Tuhan YME serta dapat hidup rukun, damai dan saling menghormati antar umat beragama</v>
      </c>
    </row>
    <row r="6" spans="1:10" ht="15" customHeight="1" x14ac:dyDescent="0.35">
      <c r="A6" s="295" t="str">
        <f>AKPD!I7</f>
        <v>P</v>
      </c>
      <c r="B6" s="296">
        <v>2</v>
      </c>
      <c r="C6" s="297" t="str">
        <f>AKPD!H7</f>
        <v>Saya kadang-kadang berperilaku dan bertutur kata tidak jujur</v>
      </c>
      <c r="D6" s="298">
        <f t="shared" si="0"/>
        <v>0</v>
      </c>
      <c r="E6" s="305"/>
      <c r="F6" s="300" t="e">
        <f t="shared" si="1"/>
        <v>#DIV/0!</v>
      </c>
      <c r="G6" s="306"/>
      <c r="H6" s="302" t="str">
        <f>AKPD!M7</f>
        <v>Dasar</v>
      </c>
      <c r="I6" s="303" t="str">
        <f>AKPD!J7</f>
        <v>Kebiasaan bersikap jujur</v>
      </c>
      <c r="J6" s="304" t="str">
        <f>AKPD!L7</f>
        <v>Peserta didik/konseli  dapat menjadi individu yang memiliki integritas diri serta dapat memancarkan kepercayaan diri dan sikap yang tidak mementingkan diri sendiri</v>
      </c>
    </row>
    <row r="7" spans="1:10" ht="15" customHeight="1" x14ac:dyDescent="0.35">
      <c r="A7" s="295" t="str">
        <f>AKPD!I8</f>
        <v>P</v>
      </c>
      <c r="B7" s="296">
        <v>3</v>
      </c>
      <c r="C7" s="297" t="str">
        <f>AKPD!H8</f>
        <v>Saya kadang-kadang masih suka menyontek pada waktu tes</v>
      </c>
      <c r="D7" s="298">
        <f t="shared" si="0"/>
        <v>0</v>
      </c>
      <c r="E7" s="305"/>
      <c r="F7" s="300" t="e">
        <f t="shared" si="1"/>
        <v>#DIV/0!</v>
      </c>
      <c r="G7" s="306"/>
      <c r="H7" s="302" t="str">
        <f>AKPD!M8</f>
        <v>Dasar</v>
      </c>
      <c r="I7" s="303" t="str">
        <f>AKPD!J8</f>
        <v>Kemampuan memiliki kebiasaan jujur dan tidak mencontek saat tes</v>
      </c>
      <c r="J7" s="304" t="str">
        <f>AKPD!L8</f>
        <v>Peserta didik/konseli  dapat menjadi individu yang memiliki  sikap jujur  dan tidak mencontek</v>
      </c>
    </row>
    <row r="8" spans="1:10" ht="15" customHeight="1" x14ac:dyDescent="0.35">
      <c r="A8" s="295" t="str">
        <f>AKPD!I9</f>
        <v>P</v>
      </c>
      <c r="B8" s="296">
        <v>4</v>
      </c>
      <c r="C8" s="297" t="str">
        <f>AKPD!H9</f>
        <v>Saya merasa belum bisa mengendalikan emosi dengan baik</v>
      </c>
      <c r="D8" s="298">
        <f t="shared" si="0"/>
        <v>0</v>
      </c>
      <c r="E8" s="305"/>
      <c r="F8" s="300" t="e">
        <f t="shared" si="1"/>
        <v>#DIV/0!</v>
      </c>
      <c r="G8" s="306"/>
      <c r="H8" s="302" t="str">
        <f>AKPD!M9</f>
        <v>Responsif</v>
      </c>
      <c r="I8" s="303" t="str">
        <f>AKPD!J9</f>
        <v>Kemampuan mengelola emosi dengan baik</v>
      </c>
      <c r="J8" s="304" t="str">
        <f>AKPD!L9</f>
        <v>Peserta didik/konseli  dapat menjadi individu yang mampu mengendalikan emosi</v>
      </c>
    </row>
    <row r="9" spans="1:10" ht="15" customHeight="1" x14ac:dyDescent="0.35">
      <c r="A9" s="295" t="str">
        <f>AKPD!I10</f>
        <v>P</v>
      </c>
      <c r="B9" s="296">
        <v>5</v>
      </c>
      <c r="C9" s="297" t="str">
        <f>AKPD!H10</f>
        <v>Saya belum paham tentang sikap dan perilaku asertif</v>
      </c>
      <c r="D9" s="298">
        <f t="shared" si="0"/>
        <v>0</v>
      </c>
      <c r="E9" s="305"/>
      <c r="F9" s="300" t="e">
        <f t="shared" si="1"/>
        <v>#DIV/0!</v>
      </c>
      <c r="G9" s="306"/>
      <c r="H9" s="302" t="str">
        <f>AKPD!M10</f>
        <v>Dasar</v>
      </c>
      <c r="I9" s="303" t="str">
        <f>AKPD!J10</f>
        <v>Komunikasi yang jujur dan tetap menjaga perasaan</v>
      </c>
      <c r="J9" s="304" t="str">
        <f>AKPD!L10</f>
        <v>Peserta didik/konseli  mampu membedakan perilaku agresif dan asertif, menerapkan prilaku asertif dengan teman-temannya serta mengembangkan sikap asertif untuk menunjang prestasi</v>
      </c>
    </row>
    <row r="10" spans="1:10" ht="15" customHeight="1" x14ac:dyDescent="0.35">
      <c r="A10" s="295" t="str">
        <f>AKPD!I11</f>
        <v>P</v>
      </c>
      <c r="B10" s="296">
        <v>6</v>
      </c>
      <c r="C10" s="297" t="str">
        <f>AKPD!H11</f>
        <v>Saya belum tahu cara mengenal dan memahami diri sendiri</v>
      </c>
      <c r="D10" s="298">
        <f t="shared" si="0"/>
        <v>0</v>
      </c>
      <c r="E10" s="305"/>
      <c r="F10" s="300" t="e">
        <f t="shared" si="1"/>
        <v>#DIV/0!</v>
      </c>
      <c r="G10" s="306"/>
      <c r="H10" s="302" t="str">
        <f>AKPD!M11</f>
        <v>Dasar</v>
      </c>
      <c r="I10" s="303" t="str">
        <f>AKPD!J11</f>
        <v>Melakukan pengenalan/pemahaman diri</v>
      </c>
      <c r="J10" s="304" t="str">
        <f>AKPD!L11</f>
        <v>Peserta didik/konseli  dapat memahami dan menemukan unsur-unsur konsep diri serta memahami dan menerima kelebihan dan kekurangan secara wajar dan penuh rasa syukur</v>
      </c>
    </row>
    <row r="11" spans="1:10" ht="15" customHeight="1" x14ac:dyDescent="0.35">
      <c r="A11" s="295" t="str">
        <f>AKPD!I12</f>
        <v>P</v>
      </c>
      <c r="B11" s="296">
        <v>7</v>
      </c>
      <c r="C11" s="297" t="str">
        <f>AKPD!H12</f>
        <v>Saya belum memahami potensi diri</v>
      </c>
      <c r="D11" s="298">
        <f t="shared" si="0"/>
        <v>0</v>
      </c>
      <c r="E11" s="305"/>
      <c r="F11" s="300" t="e">
        <f t="shared" si="1"/>
        <v>#DIV/0!</v>
      </c>
      <c r="G11" s="306"/>
      <c r="H11" s="302" t="str">
        <f>AKPD!M12</f>
        <v>Dasar</v>
      </c>
      <c r="I11" s="303" t="str">
        <f>AKPD!J12</f>
        <v>Memahami potensi diri</v>
      </c>
      <c r="J11" s="304" t="str">
        <f>AKPD!L12</f>
        <v>Peserta didik/konseli  dapat mengenal dan menggali potensi diri serta berusaha mengoptimalkannya untuk meraih sukses masa depan</v>
      </c>
    </row>
    <row r="12" spans="1:10" ht="15" customHeight="1" x14ac:dyDescent="0.35">
      <c r="A12" s="295" t="str">
        <f>AKPD!I13</f>
        <v>P</v>
      </c>
      <c r="B12" s="296">
        <v>8</v>
      </c>
      <c r="C12" s="297" t="str">
        <f>AKPD!H13</f>
        <v>Saya belum tahu perubahan dan permasalahan yang terjadi pada masa remaja</v>
      </c>
      <c r="D12" s="298">
        <f t="shared" si="0"/>
        <v>0</v>
      </c>
      <c r="E12" s="305"/>
      <c r="F12" s="300" t="e">
        <f t="shared" si="1"/>
        <v>#DIV/0!</v>
      </c>
      <c r="G12" s="306"/>
      <c r="H12" s="302" t="str">
        <f>AKPD!M13</f>
        <v>Dasar</v>
      </c>
      <c r="I12" s="303" t="str">
        <f>AKPD!J13</f>
        <v>Masa perkembangan remaja dan permasalahannya</v>
      </c>
      <c r="J12" s="304" t="str">
        <f>AKPD!L13</f>
        <v>Peserta didik/konseli  mampu mengenal ciri-ciri perkembangan remaja, dapat memahami tugas perkembangan, mengatasi masalah yang dihadapi dalam perkembangan</v>
      </c>
    </row>
    <row r="13" spans="1:10" ht="15" customHeight="1" x14ac:dyDescent="0.35">
      <c r="A13" s="295" t="str">
        <f>AKPD!I14</f>
        <v>P</v>
      </c>
      <c r="B13" s="296">
        <v>9</v>
      </c>
      <c r="C13" s="297" t="str">
        <f>AKPD!H14</f>
        <v xml:space="preserve">Saya belum mengenal tentang macam-macam kepribadian </v>
      </c>
      <c r="D13" s="298">
        <f t="shared" si="0"/>
        <v>0</v>
      </c>
      <c r="E13" s="305"/>
      <c r="F13" s="300" t="e">
        <f t="shared" si="1"/>
        <v>#DIV/0!</v>
      </c>
      <c r="G13" s="306"/>
      <c r="H13" s="302" t="str">
        <f>AKPD!M14</f>
        <v>Dasar</v>
      </c>
      <c r="I13" s="303" t="str">
        <f>AKPD!J14</f>
        <v>Mengenal kepribadian yang dimiliki manusia</v>
      </c>
      <c r="J13" s="304" t="str">
        <f>AKPD!L14</f>
        <v>Peserta didik/konseli  mampu mengenal tipe-tipe kepribadian manusia, mengenal kepribadian yang dimiliki serta dapat tumbuh menjadi pribadi yang matang</v>
      </c>
    </row>
    <row r="14" spans="1:10" ht="15" customHeight="1" x14ac:dyDescent="0.35">
      <c r="A14" s="295" t="str">
        <f>AKPD!I15</f>
        <v>P</v>
      </c>
      <c r="B14" s="296">
        <v>10</v>
      </c>
      <c r="C14" s="297" t="str">
        <f>AKPD!H15</f>
        <v>Saya kurang memiliki rasa percaya diri</v>
      </c>
      <c r="D14" s="298">
        <f t="shared" si="0"/>
        <v>0</v>
      </c>
      <c r="E14" s="305"/>
      <c r="F14" s="300" t="e">
        <f t="shared" si="1"/>
        <v>#DIV/0!</v>
      </c>
      <c r="G14" s="306"/>
      <c r="H14" s="302" t="str">
        <f>AKPD!M15</f>
        <v>Dasar</v>
      </c>
      <c r="I14" s="303" t="str">
        <f>AKPD!J15</f>
        <v xml:space="preserve">Memiliki kepercayaan diri </v>
      </c>
      <c r="J14" s="304" t="str">
        <f>AKPD!L15</f>
        <v>Peserta didik/konseli  dapat memahami ciri-ciri pribadi yang memiliki rasa percaya diri serta dapat meningkatkan percaya diri dengan baik untuk mencapai tujuan hidupnya</v>
      </c>
    </row>
    <row r="15" spans="1:10" ht="15" customHeight="1" x14ac:dyDescent="0.35">
      <c r="A15" s="295" t="str">
        <f>AKPD!I16</f>
        <v>P</v>
      </c>
      <c r="B15" s="296">
        <v>11</v>
      </c>
      <c r="C15" s="297" t="str">
        <f>AKPD!H16</f>
        <v>Saya kadang kurang menjaga kesehatan diri</v>
      </c>
      <c r="D15" s="298">
        <f t="shared" si="0"/>
        <v>0</v>
      </c>
      <c r="E15" s="305"/>
      <c r="F15" s="300" t="e">
        <f t="shared" si="1"/>
        <v>#DIV/0!</v>
      </c>
      <c r="G15" s="306"/>
      <c r="H15" s="302" t="str">
        <f>AKPD!M16</f>
        <v>Dasar</v>
      </c>
      <c r="I15" s="303" t="str">
        <f>AKPD!J16</f>
        <v>Kemampuan menjaga kesehatan dengan baik</v>
      </c>
      <c r="J15" s="304" t="str">
        <f>AKPD!L16</f>
        <v>Peserta didik/konseli  mampu memahami pentingnya polah hidup bersih dan sehat serta dapat melakukan kebiasaan hidup bersih dan sehat sehari-hari yang dapat mempengaruhi kesehatan</v>
      </c>
    </row>
    <row r="16" spans="1:10" ht="15" customHeight="1" x14ac:dyDescent="0.35">
      <c r="A16" s="295" t="str">
        <f>AKPD!I17</f>
        <v>P</v>
      </c>
      <c r="B16" s="296">
        <v>12</v>
      </c>
      <c r="C16" s="297" t="str">
        <f>AKPD!H17</f>
        <v>Saya belum tahu ciri-ciri/sifat/prilaku pribadi yang berkarakter</v>
      </c>
      <c r="D16" s="298">
        <f t="shared" si="0"/>
        <v>0</v>
      </c>
      <c r="E16" s="305"/>
      <c r="F16" s="300" t="e">
        <f t="shared" si="1"/>
        <v>#DIV/0!</v>
      </c>
      <c r="G16" s="306"/>
      <c r="H16" s="302" t="str">
        <f>AKPD!M17</f>
        <v>Dasar</v>
      </c>
      <c r="I16" s="303" t="str">
        <f>AKPD!J17</f>
        <v>Memiliki ciri-ciri/sifat pribadi yang berkarakter</v>
      </c>
      <c r="J16" s="304" t="str">
        <f>AKPD!L17</f>
        <v>Peserta didik/konseli  mampu memiliki perasaan positif untuk membangun pribadi yang berkarakter yang akan berkontribusi pada peningkatan mutu karakter bangsa</v>
      </c>
    </row>
    <row r="17" spans="1:10" ht="15" customHeight="1" x14ac:dyDescent="0.35">
      <c r="A17" s="295" t="str">
        <f>AKPD!I18</f>
        <v>P</v>
      </c>
      <c r="B17" s="296">
        <v>13</v>
      </c>
      <c r="C17" s="297" t="str">
        <f>AKPD!H18</f>
        <v>Saya merasa kurang memilki tanggung jawab  pada diri sendiri</v>
      </c>
      <c r="D17" s="298">
        <f t="shared" si="0"/>
        <v>0</v>
      </c>
      <c r="E17" s="305"/>
      <c r="F17" s="300" t="e">
        <f t="shared" si="1"/>
        <v>#DIV/0!</v>
      </c>
      <c r="G17" s="306"/>
      <c r="H17" s="302" t="str">
        <f>AKPD!M18</f>
        <v>Responsif</v>
      </c>
      <c r="I17" s="303" t="str">
        <f>AKPD!J18</f>
        <v>Memiliki rasa tanggung jawab</v>
      </c>
      <c r="J17" s="304" t="str">
        <f>AKPD!L18</f>
        <v>Peserta didik/konseli mampu memiliki rasa tanggung jawab pada diri sendiri dan orang lain</v>
      </c>
    </row>
    <row r="18" spans="1:10" ht="15" customHeight="1" x14ac:dyDescent="0.35">
      <c r="A18" s="295" t="str">
        <f>AKPD!I19</f>
        <v>P</v>
      </c>
      <c r="B18" s="296">
        <v>14</v>
      </c>
      <c r="C18" s="297" t="str">
        <f>AKPD!H19</f>
        <v xml:space="preserve">Saya kesulitan mengatur waktu belajar dan bermain  </v>
      </c>
      <c r="D18" s="298">
        <f t="shared" si="0"/>
        <v>0</v>
      </c>
      <c r="E18" s="305"/>
      <c r="F18" s="300" t="e">
        <f t="shared" si="1"/>
        <v>#DIV/0!</v>
      </c>
      <c r="G18" s="306"/>
      <c r="H18" s="302" t="str">
        <f>AKPD!M19</f>
        <v>Dasar</v>
      </c>
      <c r="I18" s="303" t="str">
        <f>AKPD!J19</f>
        <v xml:space="preserve">Mengatur jadwal kegiatan sehari-hari </v>
      </c>
      <c r="J18" s="304" t="str">
        <f>AKPD!L19</f>
        <v>Peserta didik/konseli mampu mengatur jadwal kegiatan sehari-hari dengan baik</v>
      </c>
    </row>
    <row r="19" spans="1:10" ht="15" customHeight="1" x14ac:dyDescent="0.35">
      <c r="A19" s="295" t="str">
        <f>AKPD!I20</f>
        <v>P</v>
      </c>
      <c r="B19" s="296">
        <v>15</v>
      </c>
      <c r="C19" s="297" t="str">
        <f>AKPD!H20</f>
        <v>Kondisi orang tua saya sedang tidak harmonis</v>
      </c>
      <c r="D19" s="298">
        <f t="shared" si="0"/>
        <v>0</v>
      </c>
      <c r="E19" s="305"/>
      <c r="F19" s="300" t="e">
        <f t="shared" si="1"/>
        <v>#DIV/0!</v>
      </c>
      <c r="G19" s="306"/>
      <c r="H19" s="302" t="str">
        <f>AKPD!M20</f>
        <v>Responsif</v>
      </c>
      <c r="I19" s="303" t="str">
        <f>AKPD!J20</f>
        <v>Memiliki keluarga yang harmonis</v>
      </c>
      <c r="J19" s="304" t="str">
        <f>AKPD!L20</f>
        <v xml:space="preserve">Peserta didik/konseli memiliki keluarga yang harmonis </v>
      </c>
    </row>
    <row r="20" spans="1:10" ht="15" customHeight="1" x14ac:dyDescent="0.35">
      <c r="A20" s="295" t="str">
        <f>AKPD!I21</f>
        <v>P</v>
      </c>
      <c r="B20" s="296">
        <v>16</v>
      </c>
      <c r="C20" s="297" t="str">
        <f>AKPD!H21</f>
        <v>Saya merasa tidak betah tinggal di rumah sendiri</v>
      </c>
      <c r="D20" s="298">
        <f t="shared" si="0"/>
        <v>0</v>
      </c>
      <c r="E20" s="305"/>
      <c r="F20" s="301" t="e">
        <f t="shared" si="1"/>
        <v>#DIV/0!</v>
      </c>
      <c r="G20" s="306"/>
      <c r="H20" s="302" t="str">
        <f>AKPD!M21</f>
        <v>Responsif</v>
      </c>
      <c r="I20" s="303" t="str">
        <f>AKPD!J21</f>
        <v>Merasa nyaman,aman tinggal di rumah sendiri</v>
      </c>
      <c r="J20" s="304" t="str">
        <f>AKPD!L21</f>
        <v>Peserta didik/konseli merasa nyaman,aman tinggal di rumah sendiri</v>
      </c>
    </row>
    <row r="21" spans="1:10" ht="15" customHeight="1" x14ac:dyDescent="0.35">
      <c r="A21" s="295" t="str">
        <f>AKPD!I22</f>
        <v>P</v>
      </c>
      <c r="B21" s="296">
        <v>17</v>
      </c>
      <c r="C21" s="297" t="str">
        <f>AKPD!H22</f>
        <v>Saya mempunyai masalah dengan anggota keluarga di rumah</v>
      </c>
      <c r="D21" s="298">
        <f t="shared" si="0"/>
        <v>0</v>
      </c>
      <c r="E21" s="305"/>
      <c r="F21" s="300" t="e">
        <f t="shared" si="1"/>
        <v>#DIV/0!</v>
      </c>
      <c r="G21" s="306"/>
      <c r="H21" s="302" t="str">
        <f>AKPD!M22</f>
        <v>Responsif</v>
      </c>
      <c r="I21" s="303" t="str">
        <f>AKPD!J22</f>
        <v>Mampu menyelesaikan masalah dengan kekeluargaan</v>
      </c>
      <c r="J21" s="304" t="str">
        <f>AKPD!L22</f>
        <v>Peserta didik/konseli dapat menyelesaikan masalah dengan kekeluargaan</v>
      </c>
    </row>
    <row r="22" spans="1:10" ht="15" customHeight="1" x14ac:dyDescent="0.35">
      <c r="A22" s="295" t="str">
        <f>AKPD!I23</f>
        <v>P</v>
      </c>
      <c r="B22" s="296">
        <v>18</v>
      </c>
      <c r="C22" s="297" t="str">
        <f>AKPD!H23</f>
        <v>Saya  belum bisa menjadi pribadi yang mandiri</v>
      </c>
      <c r="D22" s="298">
        <f t="shared" si="0"/>
        <v>0</v>
      </c>
      <c r="E22" s="305"/>
      <c r="F22" s="300" t="e">
        <f t="shared" si="1"/>
        <v>#DIV/0!</v>
      </c>
      <c r="G22" s="306"/>
      <c r="H22" s="302" t="str">
        <f>AKPD!M23</f>
        <v>Responsif</v>
      </c>
      <c r="I22" s="303" t="str">
        <f>AKPD!J23</f>
        <v>Menjadi pribadi yang mandiri</v>
      </c>
      <c r="J22" s="304" t="str">
        <f>AKPD!L23</f>
        <v>Peserta didik/konseli mampu menjadi pribadi yang mandiri</v>
      </c>
    </row>
    <row r="23" spans="1:10" ht="15" customHeight="1" x14ac:dyDescent="0.35">
      <c r="A23" s="295" t="str">
        <f>AKPD!I24</f>
        <v>P</v>
      </c>
      <c r="B23" s="296">
        <v>19</v>
      </c>
      <c r="C23" s="297" t="str">
        <f>AKPD!H24</f>
        <v>Saya sedang memiliki konflik pribadi</v>
      </c>
      <c r="D23" s="298">
        <f t="shared" si="0"/>
        <v>0</v>
      </c>
      <c r="E23" s="305"/>
      <c r="F23" s="300" t="e">
        <f t="shared" si="1"/>
        <v>#DIV/0!</v>
      </c>
      <c r="G23" s="306"/>
      <c r="H23" s="302" t="str">
        <f>AKPD!M24</f>
        <v>Responsif</v>
      </c>
      <c r="I23" s="303" t="str">
        <f>AKPD!J24</f>
        <v>Mampu menyelesaikan konflik pribadi</v>
      </c>
      <c r="J23" s="304" t="str">
        <f>AKPD!L24</f>
        <v>Peserta didik/konseli mampu menyelesaikan konflik pribadi</v>
      </c>
    </row>
    <row r="24" spans="1:10" ht="15" customHeight="1" x14ac:dyDescent="0.35">
      <c r="A24" s="295" t="str">
        <f>AKPD!I25</f>
        <v>P</v>
      </c>
      <c r="B24" s="296">
        <v>20</v>
      </c>
      <c r="C24" s="297" t="str">
        <f>AKPD!H25</f>
        <v>Saya belum memahami tentang norma/cara membangun  berkeluarga</v>
      </c>
      <c r="D24" s="298">
        <f t="shared" si="0"/>
        <v>0</v>
      </c>
      <c r="E24" s="307"/>
      <c r="F24" s="300" t="e">
        <f t="shared" si="1"/>
        <v>#DIV/0!</v>
      </c>
      <c r="G24" s="308"/>
      <c r="H24" s="302" t="str">
        <f>AKPD!M25</f>
        <v>Responsif</v>
      </c>
      <c r="I24" s="303" t="str">
        <f>AKPD!J25</f>
        <v>Memiliki pengetahuan tentang norma berkeluarga</v>
      </c>
      <c r="J24" s="304" t="str">
        <f>AKPD!L25</f>
        <v>Peserta didik/konseli memiliki pengetahuan tentang norma berkeluarga</v>
      </c>
    </row>
    <row r="25" spans="1:10" ht="15" customHeight="1" x14ac:dyDescent="0.35">
      <c r="A25" s="295" t="str">
        <f>AKPD!I26</f>
        <v>S</v>
      </c>
      <c r="B25" s="309">
        <v>21</v>
      </c>
      <c r="C25" s="297" t="str">
        <f>AKPD!H26</f>
        <v>Saya belum banyak mengenal lingkungan sekolah baru</v>
      </c>
      <c r="D25" s="310">
        <f t="shared" si="0"/>
        <v>0</v>
      </c>
      <c r="E25" s="305">
        <f>SUM(D25:D35)</f>
        <v>0</v>
      </c>
      <c r="F25" s="308" t="e">
        <f t="shared" si="1"/>
        <v>#DIV/0!</v>
      </c>
      <c r="G25" s="306" t="e">
        <f>SUM(F25:F35)</f>
        <v>#DIV/0!</v>
      </c>
      <c r="H25" s="302" t="str">
        <f>AKPD!M26</f>
        <v>Dasar</v>
      </c>
      <c r="I25" s="303" t="str">
        <f>AKPD!J26</f>
        <v>Mengenal lingkungan sekolah baru</v>
      </c>
      <c r="J25" s="304" t="str">
        <f>AKPD!L26</f>
        <v>Peserta didik/konseli  dapat mengenal aspek-aspek penyesuaian diri serta dapat menerapkan sikap dan kebiasaan dengan lingkungannya</v>
      </c>
    </row>
    <row r="26" spans="1:10" ht="15" customHeight="1" x14ac:dyDescent="0.35">
      <c r="A26" s="295" t="str">
        <f>AKPD!I27</f>
        <v>S</v>
      </c>
      <c r="B26" s="296">
        <v>22</v>
      </c>
      <c r="C26" s="297" t="str">
        <f>AKPD!H27</f>
        <v>Saya belum memahami tentang kenakalan remaja</v>
      </c>
      <c r="D26" s="298">
        <f t="shared" si="0"/>
        <v>0</v>
      </c>
      <c r="E26" s="305"/>
      <c r="F26" s="300" t="e">
        <f t="shared" si="1"/>
        <v>#DIV/0!</v>
      </c>
      <c r="G26" s="306"/>
      <c r="H26" s="302" t="str">
        <f>AKPD!M27</f>
        <v>Dasar</v>
      </c>
      <c r="I26" s="303" t="str">
        <f>AKPD!J27</f>
        <v>Memiliki pemahaman tentang kenakalan remaja</v>
      </c>
      <c r="J26" s="304" t="str">
        <f>AKPD!L27</f>
        <v>Peserta didik/konseli  dapat mengetahui bentuk atau jenis kenakalan remaja, dampak terhadap pribadi dan lingkungan serta berusaha untuk menghindarinya</v>
      </c>
    </row>
    <row r="27" spans="1:10" ht="15" customHeight="1" x14ac:dyDescent="0.35">
      <c r="A27" s="295" t="str">
        <f>AKPD!I28</f>
        <v>S</v>
      </c>
      <c r="B27" s="296">
        <v>23</v>
      </c>
      <c r="C27" s="297" t="str">
        <f>AKPD!H28</f>
        <v>Saya masih sedikit mengetahui tentang dampak atau bahaya rokok</v>
      </c>
      <c r="D27" s="298">
        <f t="shared" si="0"/>
        <v>0</v>
      </c>
      <c r="E27" s="305"/>
      <c r="F27" s="300" t="e">
        <f t="shared" si="1"/>
        <v>#DIV/0!</v>
      </c>
      <c r="G27" s="306"/>
      <c r="H27" s="302" t="str">
        <f>AKPD!M28</f>
        <v>Dasar</v>
      </c>
      <c r="I27" s="303" t="str">
        <f>AKPD!J28</f>
        <v>Memiliki pemahaman tentang bahaya rokok</v>
      </c>
      <c r="J27" s="304" t="str">
        <f>AKPD!L28</f>
        <v>Peserta didik/konseli  memiliki pemahaman tentang bahaya dan dampak rokok bagi kesehatan tubuh dan lingkungan serta cara untuk menolak ajakan untuk merokok dalam bentuk apapun</v>
      </c>
    </row>
    <row r="28" spans="1:10" ht="15" customHeight="1" x14ac:dyDescent="0.35">
      <c r="A28" s="295" t="str">
        <f>AKPD!I29</f>
        <v>S</v>
      </c>
      <c r="B28" s="296">
        <v>24</v>
      </c>
      <c r="C28" s="297" t="str">
        <f>AKPD!H29</f>
        <v>Saya belum banyak mengenal tentang perilaku sosial yang bertanggung jawab</v>
      </c>
      <c r="D28" s="298">
        <f t="shared" si="0"/>
        <v>0</v>
      </c>
      <c r="E28" s="305"/>
      <c r="F28" s="300" t="e">
        <f t="shared" si="1"/>
        <v>#DIV/0!</v>
      </c>
      <c r="G28" s="306"/>
      <c r="H28" s="302" t="str">
        <f>AKPD!M29</f>
        <v>Dasar</v>
      </c>
      <c r="I28" s="303" t="str">
        <f>AKPD!J29</f>
        <v>Memiliki perilaku sosial yang bertanggung jawab</v>
      </c>
      <c r="J28" s="304" t="str">
        <f>AKPD!L29</f>
        <v>Peserta didik/konseli  mampu memahami pentingnya berprilaku sosial yang baik, serta memiliki sikap untuk hidup bersosial yang bertanggung jawab dalam sebuah masyarakat</v>
      </c>
    </row>
    <row r="29" spans="1:10" ht="15" customHeight="1" x14ac:dyDescent="0.35">
      <c r="A29" s="295" t="str">
        <f>AKPD!I30</f>
        <v>S</v>
      </c>
      <c r="B29" s="296">
        <v>25</v>
      </c>
      <c r="C29" s="297" t="str">
        <f>AKPD!H30</f>
        <v>Saya belum tahu tentang bullying dan cara mensikapinya</v>
      </c>
      <c r="D29" s="298">
        <f t="shared" si="0"/>
        <v>0</v>
      </c>
      <c r="E29" s="305"/>
      <c r="F29" s="300" t="e">
        <f t="shared" si="1"/>
        <v>#DIV/0!</v>
      </c>
      <c r="G29" s="306"/>
      <c r="H29" s="302" t="str">
        <f>AKPD!M30</f>
        <v>Dasar</v>
      </c>
      <c r="I29" s="303" t="str">
        <f>AKPD!J30</f>
        <v>Memahami tentang bullying</v>
      </c>
      <c r="J29" s="304" t="str">
        <f>AKPD!L30</f>
        <v>Peserta didik/konseli  mampu memahami tentang bullying, bahaya prilaku bullying, sebab dan dampak bullying, serta berani cara melawan tindakan bullying</v>
      </c>
    </row>
    <row r="30" spans="1:10" ht="15" customHeight="1" x14ac:dyDescent="0.35">
      <c r="A30" s="295" t="str">
        <f>AKPD!I31</f>
        <v>S</v>
      </c>
      <c r="B30" s="296">
        <v>26</v>
      </c>
      <c r="C30" s="297" t="str">
        <f>AKPD!H31</f>
        <v>Saya sukar bergaul dengan teman-teman di sekolah</v>
      </c>
      <c r="D30" s="298">
        <f t="shared" si="0"/>
        <v>0</v>
      </c>
      <c r="E30" s="305"/>
      <c r="F30" s="300" t="e">
        <f t="shared" si="1"/>
        <v>#DIV/0!</v>
      </c>
      <c r="G30" s="306"/>
      <c r="H30" s="302" t="str">
        <f>AKPD!M31</f>
        <v>Dasar</v>
      </c>
      <c r="I30" s="303" t="str">
        <f>AKPD!J31</f>
        <v>Memiliki etika bergaul dengan teman sebaya</v>
      </c>
      <c r="J30" s="304" t="str">
        <f>AKPD!L31</f>
        <v>Peserta didik/konseli  mampu memahami norma-norma dalam masyarakat serta dapat bersosialisasidan bergaul dengan teman sebaya sesuai dengan etika yang baik</v>
      </c>
    </row>
    <row r="31" spans="1:10" ht="15" customHeight="1" x14ac:dyDescent="0.35">
      <c r="A31" s="295" t="str">
        <f>AKPD!I32</f>
        <v>S</v>
      </c>
      <c r="B31" s="296">
        <v>27</v>
      </c>
      <c r="C31" s="297" t="str">
        <f>AKPD!H32</f>
        <v>Sering saya dianggap tidak sopan pada orang lain</v>
      </c>
      <c r="D31" s="298">
        <f t="shared" si="0"/>
        <v>0</v>
      </c>
      <c r="E31" s="305"/>
      <c r="F31" s="300" t="e">
        <f t="shared" si="1"/>
        <v>#DIV/0!</v>
      </c>
      <c r="G31" s="306"/>
      <c r="H31" s="302" t="str">
        <f>AKPD!M32</f>
        <v>Dasar</v>
      </c>
      <c r="I31" s="303" t="str">
        <f>AKPD!J32</f>
        <v>Memiliki sikap sopan santun pada orang lain</v>
      </c>
      <c r="J31" s="304" t="str">
        <f>AKPD!L32</f>
        <v>Peserta didik/konseli  mampu memahami nilai-nilai dan cara bertingkah laku sopan santun dalam kehidupan di luar kelompok teman sebaya</v>
      </c>
    </row>
    <row r="32" spans="1:10" ht="15" customHeight="1" x14ac:dyDescent="0.35">
      <c r="A32" s="295" t="str">
        <f>AKPD!I33</f>
        <v>S</v>
      </c>
      <c r="B32" s="296">
        <v>28</v>
      </c>
      <c r="C32" s="297" t="str">
        <f>AKPD!H33</f>
        <v>Saya kurang memahami dampak dari media sosial</v>
      </c>
      <c r="D32" s="298">
        <f t="shared" si="0"/>
        <v>0</v>
      </c>
      <c r="E32" s="305"/>
      <c r="F32" s="300" t="e">
        <f t="shared" si="1"/>
        <v>#DIV/0!</v>
      </c>
      <c r="G32" s="306"/>
      <c r="H32" s="302" t="str">
        <f>AKPD!M33</f>
        <v>Dasar</v>
      </c>
      <c r="I32" s="303" t="str">
        <f>AKPD!J33</f>
        <v>Memiliki pemahaman tentang dampak dari media sosial</v>
      </c>
      <c r="J32" s="304" t="str">
        <f>AKPD!L33</f>
        <v>Peserta didik/konseli dapat memahami dampak positif dan negatif bermain handphone atau media sosial</v>
      </c>
    </row>
    <row r="33" spans="1:10" ht="15" customHeight="1" x14ac:dyDescent="0.35">
      <c r="A33" s="295" t="str">
        <f>AKPD!I34</f>
        <v>S</v>
      </c>
      <c r="B33" s="296">
        <v>29</v>
      </c>
      <c r="C33" s="297" t="str">
        <f>AKPD!H34</f>
        <v>Saya jarang bermain/berteman di lingkungan tempat saya tinggal</v>
      </c>
      <c r="D33" s="298">
        <f t="shared" si="0"/>
        <v>0</v>
      </c>
      <c r="E33" s="305"/>
      <c r="F33" s="300" t="e">
        <f t="shared" si="1"/>
        <v>#DIV/0!</v>
      </c>
      <c r="G33" s="306"/>
      <c r="H33" s="302" t="str">
        <f>AKPD!M34</f>
        <v>Responsif</v>
      </c>
      <c r="I33" s="303" t="str">
        <f>AKPD!J34</f>
        <v>Kesadaran sebagai makhluk sosial yang harus berinteraksi</v>
      </c>
      <c r="J33" s="304" t="str">
        <f>AKPD!L34</f>
        <v>Peserta didik/konseli memiliki Kesadaran sebagai makhluk sosial yang harus berinteraksi</v>
      </c>
    </row>
    <row r="34" spans="1:10" ht="15" customHeight="1" x14ac:dyDescent="0.35">
      <c r="A34" s="295" t="str">
        <f>AKPD!I35</f>
        <v>S</v>
      </c>
      <c r="B34" s="296">
        <v>30</v>
      </c>
      <c r="C34" s="297" t="str">
        <f>AKPD!H35</f>
        <v>Saya belum banyak teman atau sahabat</v>
      </c>
      <c r="D34" s="298">
        <f t="shared" si="0"/>
        <v>0</v>
      </c>
      <c r="E34" s="305"/>
      <c r="F34" s="308" t="e">
        <f t="shared" si="1"/>
        <v>#DIV/0!</v>
      </c>
      <c r="G34" s="306"/>
      <c r="H34" s="302" t="str">
        <f>AKPD!M35</f>
        <v>Dasar</v>
      </c>
      <c r="I34" s="303" t="str">
        <f>AKPD!J35</f>
        <v>Kemudahan mencari dan disenangi teman</v>
      </c>
      <c r="J34" s="304" t="str">
        <f>AKPD!L35</f>
        <v>Peserta didik/konseli mudah mencari dan disenangi teman</v>
      </c>
    </row>
    <row r="35" spans="1:10" s="28" customFormat="1" ht="15" customHeight="1" x14ac:dyDescent="0.35">
      <c r="A35" s="295" t="str">
        <f>AKPD!I36</f>
        <v>S</v>
      </c>
      <c r="B35" s="296">
        <v>31</v>
      </c>
      <c r="C35" s="297" t="str">
        <f>AKPD!H36</f>
        <v>Saya kurang suka  berkomunikasi dengan teman lawan jenis</v>
      </c>
      <c r="D35" s="298">
        <f t="shared" si="0"/>
        <v>0</v>
      </c>
      <c r="E35" s="307"/>
      <c r="F35" s="300" t="e">
        <f t="shared" si="1"/>
        <v>#DIV/0!</v>
      </c>
      <c r="G35" s="414"/>
      <c r="H35" s="302" t="str">
        <f>AKPD!M36</f>
        <v>Responsif</v>
      </c>
      <c r="I35" s="303" t="str">
        <f>AKPD!J36</f>
        <v>Memiliki pemahaman tentang hubungan komunikasi dengan lawan jenis</v>
      </c>
      <c r="J35" s="304" t="str">
        <f>AKPD!L36</f>
        <v>Peserta didik/konseli memiliki pemahaman tentang norma hubungan komunikasi dengan lawan jenis</v>
      </c>
    </row>
    <row r="36" spans="1:10" ht="15" customHeight="1" x14ac:dyDescent="0.35">
      <c r="A36" s="295" t="str">
        <f>AKPD!I37</f>
        <v xml:space="preserve">B </v>
      </c>
      <c r="B36" s="296">
        <v>32</v>
      </c>
      <c r="C36" s="297" t="str">
        <f>AKPD!H37</f>
        <v>Saya belum tahu cara belajar yang baik dan benar di SMA/MA</v>
      </c>
      <c r="D36" s="298">
        <f t="shared" si="0"/>
        <v>0</v>
      </c>
      <c r="E36" s="311">
        <f>SUM(D36:D48)</f>
        <v>0</v>
      </c>
      <c r="F36" s="308" t="e">
        <f t="shared" si="1"/>
        <v>#DIV/0!</v>
      </c>
      <c r="G36" s="306" t="e">
        <f>SUM(F36:F48)</f>
        <v>#DIV/0!</v>
      </c>
      <c r="H36" s="302" t="str">
        <f>AKPD!M37</f>
        <v>Dasar</v>
      </c>
      <c r="I36" s="303" t="str">
        <f>AKPD!J37</f>
        <v>Memahami belajar yang benar di SMA/MA</v>
      </c>
      <c r="J36" s="304" t="str">
        <f>AKPD!L37</f>
        <v xml:space="preserve">Peserta didik/konseli  dapat mengenal sikap dalam belajar serta menerapkan sikap dan kebiasaan dalam belajar yang baik di SMA-MA hingga mencapai prestasi yang lebih luas </v>
      </c>
    </row>
    <row r="37" spans="1:10" ht="15" customHeight="1" x14ac:dyDescent="0.35">
      <c r="A37" s="295" t="str">
        <f>AKPD!I38</f>
        <v>B</v>
      </c>
      <c r="B37" s="296">
        <v>33</v>
      </c>
      <c r="C37" s="297" t="str">
        <f>AKPD!H38</f>
        <v>Saya belum tahu cara meraih prestasi di sekolah</v>
      </c>
      <c r="D37" s="298">
        <f t="shared" si="0"/>
        <v>0</v>
      </c>
      <c r="E37" s="311"/>
      <c r="F37" s="300" t="e">
        <f t="shared" si="1"/>
        <v>#DIV/0!</v>
      </c>
      <c r="G37" s="306"/>
      <c r="H37" s="302" t="str">
        <f>AKPD!M38</f>
        <v>Dasar</v>
      </c>
      <c r="I37" s="303" t="str">
        <f>AKPD!J38</f>
        <v>Memiliki motivasi untuk berprestasi</v>
      </c>
      <c r="J37" s="304" t="str">
        <f>AKPD!L38</f>
        <v>Peserta didik/konseli  mampu memahami pengertian motivasi berprestasi, mengetahui dan menerapkan cara untuk meningkatkan motivasi berprestasi</v>
      </c>
    </row>
    <row r="38" spans="1:10" ht="15" customHeight="1" x14ac:dyDescent="0.35">
      <c r="A38" s="295" t="str">
        <f>AKPD!I39</f>
        <v>B</v>
      </c>
      <c r="B38" s="296">
        <v>34</v>
      </c>
      <c r="C38" s="297" t="str">
        <f>AKPD!H39</f>
        <v>Saya belum paham tentang gaya belajar dan strategi yang sesuai dengannya</v>
      </c>
      <c r="D38" s="298">
        <f t="shared" si="0"/>
        <v>0</v>
      </c>
      <c r="E38" s="311"/>
      <c r="F38" s="300" t="e">
        <f t="shared" si="1"/>
        <v>#DIV/0!</v>
      </c>
      <c r="G38" s="306"/>
      <c r="H38" s="302" t="str">
        <f>AKPD!M39</f>
        <v>Dasar</v>
      </c>
      <c r="I38" s="303" t="str">
        <f>AKPD!J39</f>
        <v>Menemukan cara belajar yang sesuai dengan gaya belajar</v>
      </c>
      <c r="J38" s="304" t="str">
        <f>AKPD!L39</f>
        <v>Peserta didik/konseli  dapat memahami dan mengetahui tentang gaya belajar serta strategi belajarnya untuk masing-masing gaya belajar tersebut</v>
      </c>
    </row>
    <row r="39" spans="1:10" ht="15" customHeight="1" x14ac:dyDescent="0.35">
      <c r="A39" s="295" t="str">
        <f>AKPD!I40</f>
        <v>B</v>
      </c>
      <c r="B39" s="296">
        <v>35</v>
      </c>
      <c r="C39" s="297" t="str">
        <f>AKPD!H40</f>
        <v>Orang tua saya tidak peduli dengan kegiatan belajar saya</v>
      </c>
      <c r="D39" s="298">
        <f t="shared" si="0"/>
        <v>0</v>
      </c>
      <c r="E39" s="311"/>
      <c r="F39" s="300" t="e">
        <f t="shared" si="1"/>
        <v>#DIV/0!</v>
      </c>
      <c r="G39" s="306"/>
      <c r="H39" s="302" t="str">
        <f>AKPD!M40</f>
        <v>Responsif</v>
      </c>
      <c r="I39" s="303" t="str">
        <f>AKPD!J40</f>
        <v>Kepedulian orang tua pada kegiatan belajar</v>
      </c>
      <c r="J39" s="304" t="str">
        <f>AKPD!L40</f>
        <v>Peserta didik/konseli  selalu mendapat perhatian orang tua dalam belajarnya</v>
      </c>
    </row>
    <row r="40" spans="1:10" ht="15" customHeight="1" x14ac:dyDescent="0.35">
      <c r="A40" s="295" t="str">
        <f>AKPD!I41</f>
        <v>B</v>
      </c>
      <c r="B40" s="296">
        <v>36</v>
      </c>
      <c r="C40" s="297" t="str">
        <f>AKPD!H41</f>
        <v xml:space="preserve">Saya masih sering menunda-nunda tugas sekolah/pekerjaan rumah (PR)  </v>
      </c>
      <c r="D40" s="298">
        <f t="shared" si="0"/>
        <v>0</v>
      </c>
      <c r="E40" s="311"/>
      <c r="F40" s="300" t="e">
        <f t="shared" si="1"/>
        <v>#DIV/0!</v>
      </c>
      <c r="G40" s="306"/>
      <c r="H40" s="302" t="str">
        <f>AKPD!M41</f>
        <v>Responsif</v>
      </c>
      <c r="I40" s="303" t="str">
        <f>AKPD!J41</f>
        <v>Melaksanakan Tugas Sekolah / PR tepat waktu</v>
      </c>
      <c r="J40" s="304" t="str">
        <f>AKPD!L41</f>
        <v>Peserta didik/konseli  memiliki kedisiplinan dalam belajar</v>
      </c>
    </row>
    <row r="41" spans="1:10" ht="15" customHeight="1" x14ac:dyDescent="0.35">
      <c r="A41" s="295" t="str">
        <f>AKPD!I42</f>
        <v>B</v>
      </c>
      <c r="B41" s="296">
        <v>37</v>
      </c>
      <c r="C41" s="297" t="str">
        <f>AKPD!H42</f>
        <v>Saya merasa kesulitan dalam memahami pelajaran tertentu</v>
      </c>
      <c r="D41" s="298">
        <f t="shared" si="0"/>
        <v>0</v>
      </c>
      <c r="E41" s="311"/>
      <c r="F41" s="300" t="e">
        <f t="shared" si="1"/>
        <v>#DIV/0!</v>
      </c>
      <c r="G41" s="306"/>
      <c r="H41" s="302" t="str">
        <f>AKPD!M42</f>
        <v>Responsif</v>
      </c>
      <c r="I41" s="303" t="str">
        <f>AKPD!J42</f>
        <v>Mudah memahami pelajaran</v>
      </c>
      <c r="J41" s="304" t="str">
        <f>AKPD!L42</f>
        <v>Peserta didik/konseli  dapat memahami teknik memahami pelajaran</v>
      </c>
    </row>
    <row r="42" spans="1:10" ht="15" customHeight="1" x14ac:dyDescent="0.35">
      <c r="A42" s="295" t="str">
        <f>AKPD!I43</f>
        <v>B</v>
      </c>
      <c r="B42" s="296">
        <v>38</v>
      </c>
      <c r="C42" s="297" t="str">
        <f>AKPD!H43</f>
        <v>Saya belum tahu cara memanfaatkan sumber belajar</v>
      </c>
      <c r="D42" s="298">
        <f t="shared" si="0"/>
        <v>0</v>
      </c>
      <c r="E42" s="311"/>
      <c r="F42" s="300" t="e">
        <f t="shared" si="1"/>
        <v>#DIV/0!</v>
      </c>
      <c r="G42" s="306"/>
      <c r="H42" s="302" t="str">
        <f>AKPD!M43</f>
        <v>Responsif</v>
      </c>
      <c r="I42" s="303" t="str">
        <f>AKPD!J43</f>
        <v>Mampu memanfaatkan sumber belajar</v>
      </c>
      <c r="J42" s="304" t="str">
        <f>AKPD!L43</f>
        <v>Peserta didik/konseli  dapat memanfaatkan sumber belajar dalam kegiatan belajarnya</v>
      </c>
    </row>
    <row r="43" spans="1:10" ht="15" customHeight="1" x14ac:dyDescent="0.35">
      <c r="A43" s="295" t="str">
        <f>AKPD!I44</f>
        <v>B</v>
      </c>
      <c r="B43" s="296">
        <v>39</v>
      </c>
      <c r="C43" s="297" t="str">
        <f>AKPD!H44</f>
        <v>Saya belajarnya jika akan ada tes  atau ujian saja</v>
      </c>
      <c r="D43" s="298">
        <f t="shared" si="0"/>
        <v>0</v>
      </c>
      <c r="E43" s="311"/>
      <c r="F43" s="300" t="e">
        <f t="shared" si="1"/>
        <v>#DIV/0!</v>
      </c>
      <c r="G43" s="306"/>
      <c r="H43" s="302" t="str">
        <f>AKPD!M44</f>
        <v>Responsif</v>
      </c>
      <c r="I43" s="303" t="str">
        <f>AKPD!J44</f>
        <v>Kesadaran belajar sesuai jadwal</v>
      </c>
      <c r="J43" s="304" t="str">
        <f>AKPD!L44</f>
        <v>Peserta didik/konseli  dapat mengatur waktu belajarnya</v>
      </c>
    </row>
    <row r="44" spans="1:10" ht="15" customHeight="1" x14ac:dyDescent="0.35">
      <c r="A44" s="295" t="str">
        <f>AKPD!I45</f>
        <v>B</v>
      </c>
      <c r="B44" s="296">
        <v>40</v>
      </c>
      <c r="C44" s="297" t="str">
        <f>AKPD!H45</f>
        <v>Saya belum tahu tentang struktur kurikulum yang ada di sekolah</v>
      </c>
      <c r="D44" s="298">
        <f t="shared" si="0"/>
        <v>0</v>
      </c>
      <c r="E44" s="311"/>
      <c r="F44" s="300" t="e">
        <f t="shared" si="1"/>
        <v>#DIV/0!</v>
      </c>
      <c r="G44" s="306"/>
      <c r="H44" s="302" t="str">
        <f>AKPD!M45</f>
        <v>Dasar</v>
      </c>
      <c r="I44" s="303" t="str">
        <f>AKPD!J45</f>
        <v>Memahami struktru kurikulum sekolah</v>
      </c>
      <c r="J44" s="304" t="str">
        <f>AKPD!L45</f>
        <v>Peserta didik/konseli  dapat memahami tentang struktur kurikulum sekolah</v>
      </c>
    </row>
    <row r="45" spans="1:10" ht="15" customHeight="1" x14ac:dyDescent="0.35">
      <c r="A45" s="295" t="str">
        <f>AKPD!I46</f>
        <v>B</v>
      </c>
      <c r="B45" s="296">
        <v>41</v>
      </c>
      <c r="C45" s="297" t="str">
        <f>AKPD!H46</f>
        <v>Saya merasa malas belajar dan kalau belajar sering ngantuk</v>
      </c>
      <c r="D45" s="298">
        <f t="shared" si="0"/>
        <v>0</v>
      </c>
      <c r="E45" s="311"/>
      <c r="F45" s="300" t="e">
        <f t="shared" si="1"/>
        <v>#DIV/0!</v>
      </c>
      <c r="G45" s="306"/>
      <c r="H45" s="302" t="str">
        <f>AKPD!M46</f>
        <v>Responsif</v>
      </c>
      <c r="I45" s="303" t="str">
        <f>AKPD!J46</f>
        <v>Memiliki semangat belajar</v>
      </c>
      <c r="J45" s="304" t="str">
        <f>AKPD!L46</f>
        <v>Peserta didik/konseli  memiliki motivasi dalam belajar</v>
      </c>
    </row>
    <row r="46" spans="1:10" ht="15" customHeight="1" x14ac:dyDescent="0.35">
      <c r="A46" s="295" t="str">
        <f>AKPD!I47</f>
        <v>B</v>
      </c>
      <c r="B46" s="296">
        <v>42</v>
      </c>
      <c r="C46" s="297" t="str">
        <f>AKPD!H47</f>
        <v>Saya belum terbiasa belajar bersama atau belajar kelompok</v>
      </c>
      <c r="D46" s="298">
        <f t="shared" si="0"/>
        <v>0</v>
      </c>
      <c r="E46" s="311"/>
      <c r="F46" s="300" t="e">
        <f t="shared" si="1"/>
        <v>#DIV/0!</v>
      </c>
      <c r="G46" s="306"/>
      <c r="H46" s="302" t="str">
        <f>AKPD!M47</f>
        <v>Dasar</v>
      </c>
      <c r="I46" s="303" t="str">
        <f>AKPD!J47</f>
        <v>Membentuk belajar kelompok</v>
      </c>
      <c r="J46" s="304" t="str">
        <f>AKPD!L47</f>
        <v>Peserta didik/konseli  dapat belajar kelompok dengan temannya</v>
      </c>
    </row>
    <row r="47" spans="1:10" ht="15" customHeight="1" x14ac:dyDescent="0.35">
      <c r="A47" s="295" t="str">
        <f>AKPD!I48</f>
        <v>B</v>
      </c>
      <c r="B47" s="296">
        <v>43</v>
      </c>
      <c r="C47" s="297" t="str">
        <f>AKPD!H48</f>
        <v>Saya belum paham cara memilih lembaga bimbingan belajar yang baik</v>
      </c>
      <c r="D47" s="298">
        <f t="shared" si="0"/>
        <v>0</v>
      </c>
      <c r="E47" s="312"/>
      <c r="F47" s="308" t="e">
        <f t="shared" si="1"/>
        <v>#DIV/0!</v>
      </c>
      <c r="G47" s="306"/>
      <c r="H47" s="302" t="str">
        <f>AKPD!M48</f>
        <v>Responsif</v>
      </c>
      <c r="I47" s="303" t="str">
        <f>AKPD!J48</f>
        <v>Mengetahui cara memilih lembaga bimbil yang baik</v>
      </c>
      <c r="J47" s="304" t="str">
        <f>AKPD!L48</f>
        <v>Peserta didik/konseli  dapat memilih  lembaga bimbingan belajar yang tepat</v>
      </c>
    </row>
    <row r="48" spans="1:10" ht="15" customHeight="1" x14ac:dyDescent="0.35">
      <c r="A48" s="295" t="str">
        <f>AKPD!I49</f>
        <v>B</v>
      </c>
      <c r="B48" s="296">
        <v>44</v>
      </c>
      <c r="C48" s="297" t="str">
        <f>AKPD!H49</f>
        <v>Saya belum dapat memanfaatkan teknologi informasi untuk belajar</v>
      </c>
      <c r="D48" s="298">
        <f t="shared" si="0"/>
        <v>0</v>
      </c>
      <c r="E48" s="307"/>
      <c r="F48" s="300" t="e">
        <f t="shared" si="1"/>
        <v>#DIV/0!</v>
      </c>
      <c r="G48" s="308"/>
      <c r="H48" s="302" t="str">
        <f>AKPD!M49</f>
        <v>Responsif</v>
      </c>
      <c r="I48" s="303" t="str">
        <f>AKPD!J49</f>
        <v>Pemanfaatan perkembangan teknologi informasi</v>
      </c>
      <c r="J48" s="304" t="str">
        <f>AKPD!L49</f>
        <v>Peserta didik/konseli  dapat memanfaatkan teknologi informasi  untuk belajar</v>
      </c>
    </row>
    <row r="49" spans="1:10" ht="15" customHeight="1" x14ac:dyDescent="0.35">
      <c r="A49" s="295" t="str">
        <f>AKPD!I50</f>
        <v>K</v>
      </c>
      <c r="B49" s="296">
        <v>45</v>
      </c>
      <c r="C49" s="297" t="str">
        <f>AKPD!H50</f>
        <v>Saya belum tahu cara memperoleh bantuan pendidikan (beasiswa)</v>
      </c>
      <c r="D49" s="298">
        <f t="shared" si="0"/>
        <v>0</v>
      </c>
      <c r="E49" s="305">
        <f>SUM(D49:D54)</f>
        <v>0</v>
      </c>
      <c r="F49" s="306" t="e">
        <f t="shared" si="1"/>
        <v>#DIV/0!</v>
      </c>
      <c r="G49" s="306" t="e">
        <f>SUM(F49:F54)</f>
        <v>#DIV/0!</v>
      </c>
      <c r="H49" s="302" t="str">
        <f>AKPD!M50</f>
        <v>Pem&amp;Perenc Indv</v>
      </c>
      <c r="I49" s="303" t="str">
        <f>AKPD!J50</f>
        <v>Memperoleh informasi bantuan/beasiswa</v>
      </c>
      <c r="J49" s="304" t="str">
        <f>AKPD!L50</f>
        <v>Peserta didik/konseli  dapat memanfaatkan peluang beasiswa yang ada</v>
      </c>
    </row>
    <row r="50" spans="1:10" ht="15" customHeight="1" x14ac:dyDescent="0.35">
      <c r="A50" s="295" t="str">
        <f>AKPD!I51</f>
        <v>K</v>
      </c>
      <c r="B50" s="296">
        <v>46</v>
      </c>
      <c r="C50" s="297" t="str">
        <f>AKPD!H51</f>
        <v>Saya terpaksa harus bekerja untuk mencukupi kebutuhan hidup</v>
      </c>
      <c r="D50" s="298">
        <f t="shared" si="0"/>
        <v>0</v>
      </c>
      <c r="E50" s="305"/>
      <c r="F50" s="300" t="e">
        <f t="shared" si="1"/>
        <v>#DIV/0!</v>
      </c>
      <c r="G50" s="306"/>
      <c r="H50" s="302" t="str">
        <f>AKPD!M51</f>
        <v>Pem&amp;Perenc Indv</v>
      </c>
      <c r="I50" s="303" t="str">
        <f>AKPD!J51</f>
        <v>Memperoleh penghasilan untuk biaya hidup</v>
      </c>
      <c r="J50" s="304" t="str">
        <f>AKPD!L51</f>
        <v>Peserta didik/ konseli mampu mengatur kegiatan antara belajar sambil bekerja</v>
      </c>
    </row>
    <row r="51" spans="1:10" ht="15" customHeight="1" x14ac:dyDescent="0.35">
      <c r="A51" s="295" t="str">
        <f>AKPD!I52</f>
        <v>K</v>
      </c>
      <c r="B51" s="296">
        <v>47</v>
      </c>
      <c r="C51" s="297" t="str">
        <f>AKPD!H52</f>
        <v>Saya merasa bingung memilih kegiatan esktrakurikuler di sekolah</v>
      </c>
      <c r="D51" s="298">
        <f t="shared" si="0"/>
        <v>0</v>
      </c>
      <c r="E51" s="305"/>
      <c r="F51" s="300" t="e">
        <f t="shared" si="1"/>
        <v>#DIV/0!</v>
      </c>
      <c r="G51" s="306"/>
      <c r="H51" s="302" t="str">
        <f>AKPD!M52</f>
        <v>Pem&amp;Perenc Indv</v>
      </c>
      <c r="I51" s="303" t="str">
        <f>AKPD!J52</f>
        <v>Memiliki kemampuan untuk memilih kegiatan ekstra kurikuler</v>
      </c>
      <c r="J51" s="304" t="str">
        <f>AKPD!L52</f>
        <v>Peserta didik/konseli  mampu memilih kegiatan ekstra kurikuler yang sesuai dengan bakat, minat dan kemampuannya</v>
      </c>
    </row>
    <row r="52" spans="1:10" ht="15" customHeight="1" x14ac:dyDescent="0.35">
      <c r="A52" s="295" t="str">
        <f>AKPD!I53</f>
        <v>K</v>
      </c>
      <c r="B52" s="296">
        <v>48</v>
      </c>
      <c r="C52" s="297" t="str">
        <f>AKPD!H53</f>
        <v>Saya merasa belum mantap pada pilihan peminatan yang diambil</v>
      </c>
      <c r="D52" s="298">
        <f t="shared" si="0"/>
        <v>0</v>
      </c>
      <c r="E52" s="305"/>
      <c r="F52" s="300" t="e">
        <f t="shared" si="1"/>
        <v>#DIV/0!</v>
      </c>
      <c r="G52" s="306"/>
      <c r="H52" s="302" t="str">
        <f>AKPD!M53</f>
        <v>Pem&amp;Perenc Indv</v>
      </c>
      <c r="I52" s="303" t="str">
        <f>AKPD!J53</f>
        <v>Memiliki kemantapan  pada pilihan peminatan yang diambil</v>
      </c>
      <c r="J52" s="304" t="str">
        <f>AKPD!L53</f>
        <v>Peserta didik/konseli  mantap pada pilihan peminatan yang telah diambil</v>
      </c>
    </row>
    <row r="53" spans="1:10" ht="15" customHeight="1" x14ac:dyDescent="0.35">
      <c r="A53" s="295" t="str">
        <f>AKPD!I54</f>
        <v>K</v>
      </c>
      <c r="B53" s="296">
        <v>49</v>
      </c>
      <c r="C53" s="297" t="str">
        <f>AKPD!H54</f>
        <v>Saya merasa belum paham hubungan antara hobi, bakat, minat, kemampuan dan karir</v>
      </c>
      <c r="D53" s="298">
        <f t="shared" si="0"/>
        <v>0</v>
      </c>
      <c r="E53" s="305"/>
      <c r="F53" s="300" t="e">
        <f t="shared" si="1"/>
        <v>#DIV/0!</v>
      </c>
      <c r="G53" s="306"/>
      <c r="H53" s="302" t="str">
        <f>AKPD!M54</f>
        <v>Pem&amp;Perenc Indv</v>
      </c>
      <c r="I53" s="303" t="str">
        <f>AKPD!J54</f>
        <v>Memahami hubungan hobi, bakat, minat, kemampuan dan karir</v>
      </c>
      <c r="J53" s="304" t="str">
        <f>AKPD!L54</f>
        <v>Peserta didik/konseli  mampu memahami peranan hobi, bakat, minat  dalam karir masa depannya</v>
      </c>
    </row>
    <row r="54" spans="1:10" ht="15" customHeight="1" x14ac:dyDescent="0.35">
      <c r="A54" s="295" t="str">
        <f>AKPD!I55</f>
        <v>K</v>
      </c>
      <c r="B54" s="296">
        <v>50</v>
      </c>
      <c r="C54" s="297" t="str">
        <f>AKPD!H55</f>
        <v>Saya belum memiliki perencanaan karir masa depan</v>
      </c>
      <c r="D54" s="298">
        <f t="shared" si="0"/>
        <v>0</v>
      </c>
      <c r="E54" s="307"/>
      <c r="F54" s="300" t="e">
        <f t="shared" si="1"/>
        <v>#DIV/0!</v>
      </c>
      <c r="G54" s="308"/>
      <c r="H54" s="302" t="str">
        <f>AKPD!M55</f>
        <v>Pem&amp;Perenc Indv</v>
      </c>
      <c r="I54" s="303" t="str">
        <f>AKPD!J55</f>
        <v>Memiliki perencanaan karir yang baik</v>
      </c>
      <c r="J54" s="304" t="str">
        <f>AKPD!L55</f>
        <v>Peserta didik/konseli  mampu memahami pentingnya perencanaan karir, langkah-langkah dalam merencanakan karir serta mililiki sikap positif dalam meraih kesuksesan masa depan</v>
      </c>
    </row>
    <row r="55" spans="1:10" ht="15" customHeight="1" x14ac:dyDescent="0.35">
      <c r="A55" s="313"/>
      <c r="B55" s="313"/>
      <c r="C55" s="314"/>
      <c r="D55" s="298">
        <f>SUM(D5:D54)</f>
        <v>0</v>
      </c>
      <c r="E55" s="298">
        <f>SUM(E5:E54)</f>
        <v>0</v>
      </c>
      <c r="F55" s="315" t="e">
        <f>SUM(F5:F54)</f>
        <v>#DIV/0!</v>
      </c>
      <c r="G55" s="350" t="e">
        <f>SUM(G5:G54)</f>
        <v>#DIV/0!</v>
      </c>
      <c r="H55" s="316"/>
      <c r="I55" s="314"/>
      <c r="J55" s="314"/>
    </row>
    <row r="57" spans="1:10" ht="15" customHeight="1" x14ac:dyDescent="0.35">
      <c r="G57" s="110" t="s">
        <v>124</v>
      </c>
      <c r="H57" s="138">
        <f>COUNTIF(H5:H54,"Dasar")</f>
        <v>26</v>
      </c>
      <c r="I57" s="134"/>
      <c r="J57" s="136"/>
    </row>
    <row r="58" spans="1:10" ht="15" customHeight="1" x14ac:dyDescent="0.35">
      <c r="G58" s="110" t="s">
        <v>117</v>
      </c>
      <c r="H58" s="138">
        <f>COUNTIF(H6:H55,"Responsif")</f>
        <v>18</v>
      </c>
      <c r="I58" s="134"/>
      <c r="J58" s="136"/>
    </row>
    <row r="59" spans="1:10" ht="15" customHeight="1" x14ac:dyDescent="0.35">
      <c r="G59" s="110" t="s">
        <v>431</v>
      </c>
      <c r="H59" s="138">
        <f>COUNTIF(H7:H56,"Pem&amp;Perenc Indv")</f>
        <v>6</v>
      </c>
      <c r="I59" s="134"/>
      <c r="J59" s="136"/>
    </row>
    <row r="60" spans="1:10" ht="15" customHeight="1" x14ac:dyDescent="0.35">
      <c r="G60" s="110" t="s">
        <v>218</v>
      </c>
      <c r="H60" s="139">
        <f>SUM(H57:H59)</f>
        <v>50</v>
      </c>
      <c r="J60" s="137"/>
    </row>
    <row r="61" spans="1:10" ht="15" customHeight="1" x14ac:dyDescent="0.35">
      <c r="I61" s="135">
        <f>SUM(J57:J60)</f>
        <v>0</v>
      </c>
    </row>
    <row r="62" spans="1:10" ht="15" customHeight="1" x14ac:dyDescent="0.35">
      <c r="I62" s="134"/>
    </row>
  </sheetData>
  <mergeCells count="1">
    <mergeCell ref="B1:F1"/>
  </mergeCells>
  <printOptions horizontalCentered="1"/>
  <pageMargins left="0.29527559055118113" right="0.19685039370078741" top="0.39370078740157483" bottom="0.19685039370078741" header="0.31496062992125984" footer="0.31496062992125984"/>
  <pageSetup paperSize="10001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J54"/>
  <sheetViews>
    <sheetView topLeftCell="A4" workbookViewId="0">
      <selection activeCell="A15" sqref="A15"/>
    </sheetView>
  </sheetViews>
  <sheetFormatPr defaultRowHeight="15" customHeight="1" x14ac:dyDescent="0.35"/>
  <cols>
    <col min="1" max="1" width="7.54296875" customWidth="1"/>
    <col min="2" max="2" width="80.7265625" style="4" customWidth="1"/>
    <col min="3" max="3" width="9.7265625" customWidth="1"/>
    <col min="4" max="4" width="8.81640625" customWidth="1"/>
    <col min="5" max="5" width="12.26953125" customWidth="1"/>
    <col min="6" max="6" width="8.1796875" customWidth="1"/>
    <col min="7" max="7" width="8.54296875" customWidth="1"/>
    <col min="8" max="8" width="108.54296875" style="16" customWidth="1"/>
    <col min="9" max="9" width="16.1796875" style="109" customWidth="1"/>
    <col min="10" max="10" width="57.7265625" style="4" bestFit="1" customWidth="1"/>
  </cols>
  <sheetData>
    <row r="2" spans="1:10" ht="15" customHeight="1" x14ac:dyDescent="0.45">
      <c r="A2" s="329" t="s">
        <v>781</v>
      </c>
      <c r="B2" s="329"/>
      <c r="C2" s="28"/>
      <c r="D2" s="329"/>
      <c r="E2" s="329"/>
      <c r="F2" s="329"/>
      <c r="G2" s="329"/>
      <c r="H2" s="329"/>
      <c r="I2" s="329"/>
      <c r="J2" s="330"/>
    </row>
    <row r="3" spans="1:10" ht="15" customHeight="1" x14ac:dyDescent="0.35">
      <c r="A3" s="143"/>
      <c r="B3" s="331"/>
      <c r="C3" s="28"/>
      <c r="D3" s="28"/>
      <c r="E3" s="28"/>
      <c r="F3" s="28"/>
      <c r="G3" s="28"/>
      <c r="H3" s="332"/>
      <c r="I3" s="333"/>
      <c r="J3" s="141"/>
    </row>
    <row r="4" spans="1:10" ht="48.75" customHeight="1" x14ac:dyDescent="0.35">
      <c r="A4" s="204" t="s">
        <v>212</v>
      </c>
      <c r="B4" s="204" t="s">
        <v>219</v>
      </c>
      <c r="C4" s="317" t="s">
        <v>95</v>
      </c>
      <c r="D4" s="204" t="s">
        <v>213</v>
      </c>
      <c r="E4" s="204" t="s">
        <v>214</v>
      </c>
      <c r="F4" s="204" t="s">
        <v>216</v>
      </c>
      <c r="G4" s="204" t="s">
        <v>215</v>
      </c>
      <c r="H4" s="204" t="s">
        <v>217</v>
      </c>
      <c r="I4" s="204" t="s">
        <v>123</v>
      </c>
      <c r="J4" s="318" t="s">
        <v>99</v>
      </c>
    </row>
    <row r="5" spans="1:10" ht="15" customHeight="1" x14ac:dyDescent="0.35">
      <c r="A5" s="319">
        <v>1</v>
      </c>
      <c r="B5" s="320" t="str">
        <f>ANGKET!B15</f>
        <v>Saya merasa belum disiplin dalam beribadah pada Tuhan YME</v>
      </c>
      <c r="C5" s="321" t="str">
        <f>AKPD!I6</f>
        <v>P</v>
      </c>
      <c r="D5" s="285">
        <f t="shared" ref="D5:D36" si="0">HLOOKUP(A5,hasilangket,2)</f>
        <v>0</v>
      </c>
      <c r="E5" s="334">
        <f>SUM(D5:D24)</f>
        <v>0</v>
      </c>
      <c r="F5" s="322" t="e">
        <f t="shared" ref="F5:F36" si="1">HLOOKUP(A5,hasilangket,3)</f>
        <v>#DIV/0!</v>
      </c>
      <c r="G5" s="337" t="e">
        <f>SUM(F5:F24)</f>
        <v>#DIV/0!</v>
      </c>
      <c r="H5" s="323" t="e">
        <f t="shared" ref="H5:H36" si="2">HLOOKUP(A5,analisis1,2)</f>
        <v>#REF!</v>
      </c>
      <c r="I5" s="324" t="str">
        <f>AKPD!M6</f>
        <v>Dasar</v>
      </c>
      <c r="J5" s="121" t="str">
        <f>AKPD!J6</f>
        <v>Kesadaran untuk beriman dan bertakwa pada Tuhan YME</v>
      </c>
    </row>
    <row r="6" spans="1:10" ht="15" customHeight="1" x14ac:dyDescent="0.35">
      <c r="A6" s="319">
        <v>2</v>
      </c>
      <c r="B6" s="320" t="str">
        <f>ANGKET!B16</f>
        <v>Saya kadang-kadang berperilaku dan bertutur kata tidak jujur</v>
      </c>
      <c r="C6" s="321" t="str">
        <f>AKPD!I7</f>
        <v>P</v>
      </c>
      <c r="D6" s="285">
        <f t="shared" si="0"/>
        <v>0</v>
      </c>
      <c r="E6" s="335"/>
      <c r="F6" s="322" t="e">
        <f t="shared" si="1"/>
        <v>#DIV/0!</v>
      </c>
      <c r="G6" s="338"/>
      <c r="H6" s="323" t="e">
        <f t="shared" si="2"/>
        <v>#REF!</v>
      </c>
      <c r="I6" s="324" t="str">
        <f>AKPD!M7</f>
        <v>Dasar</v>
      </c>
      <c r="J6" s="121" t="str">
        <f>AKPD!J7</f>
        <v>Kebiasaan bersikap jujur</v>
      </c>
    </row>
    <row r="7" spans="1:10" ht="15" customHeight="1" x14ac:dyDescent="0.35">
      <c r="A7" s="319">
        <v>3</v>
      </c>
      <c r="B7" s="320" t="str">
        <f>ANGKET!B17</f>
        <v>Saya kadang-kadang masih suka menyontek pada waktu tes</v>
      </c>
      <c r="C7" s="321" t="str">
        <f>AKPD!I8</f>
        <v>P</v>
      </c>
      <c r="D7" s="285">
        <f t="shared" si="0"/>
        <v>0</v>
      </c>
      <c r="E7" s="335"/>
      <c r="F7" s="322" t="e">
        <f t="shared" si="1"/>
        <v>#DIV/0!</v>
      </c>
      <c r="G7" s="338"/>
      <c r="H7" s="323" t="e">
        <f t="shared" si="2"/>
        <v>#REF!</v>
      </c>
      <c r="I7" s="324" t="str">
        <f>AKPD!M8</f>
        <v>Dasar</v>
      </c>
      <c r="J7" s="121" t="str">
        <f>AKPD!J8</f>
        <v>Kemampuan memiliki kebiasaan jujur dan tidak mencontek saat tes</v>
      </c>
    </row>
    <row r="8" spans="1:10" ht="15" customHeight="1" x14ac:dyDescent="0.35">
      <c r="A8" s="319">
        <v>4</v>
      </c>
      <c r="B8" s="320" t="str">
        <f>ANGKET!B18</f>
        <v>Saya merasa belum bisa mengendalikan emosi dengan baik</v>
      </c>
      <c r="C8" s="321" t="str">
        <f>AKPD!I9</f>
        <v>P</v>
      </c>
      <c r="D8" s="285">
        <f t="shared" si="0"/>
        <v>0</v>
      </c>
      <c r="E8" s="335"/>
      <c r="F8" s="322" t="e">
        <f t="shared" si="1"/>
        <v>#DIV/0!</v>
      </c>
      <c r="G8" s="338"/>
      <c r="H8" s="323" t="e">
        <f t="shared" si="2"/>
        <v>#REF!</v>
      </c>
      <c r="I8" s="324" t="str">
        <f>AKPD!M9</f>
        <v>Responsif</v>
      </c>
      <c r="J8" s="121" t="str">
        <f>AKPD!J9</f>
        <v>Kemampuan mengelola emosi dengan baik</v>
      </c>
    </row>
    <row r="9" spans="1:10" ht="15" customHeight="1" x14ac:dyDescent="0.35">
      <c r="A9" s="319">
        <v>5</v>
      </c>
      <c r="B9" s="320" t="str">
        <f>ANGKET!B19</f>
        <v>Saya belum paham tentang sikap dan perilaku asertif</v>
      </c>
      <c r="C9" s="321" t="str">
        <f>AKPD!I10</f>
        <v>P</v>
      </c>
      <c r="D9" s="285">
        <f t="shared" si="0"/>
        <v>0</v>
      </c>
      <c r="E9" s="335"/>
      <c r="F9" s="322" t="e">
        <f t="shared" si="1"/>
        <v>#DIV/0!</v>
      </c>
      <c r="G9" s="338"/>
      <c r="H9" s="323" t="e">
        <f t="shared" si="2"/>
        <v>#REF!</v>
      </c>
      <c r="I9" s="324" t="str">
        <f>AKPD!M10</f>
        <v>Dasar</v>
      </c>
      <c r="J9" s="121" t="str">
        <f>AKPD!J10</f>
        <v>Komunikasi yang jujur dan tetap menjaga perasaan</v>
      </c>
    </row>
    <row r="10" spans="1:10" ht="15" customHeight="1" x14ac:dyDescent="0.35">
      <c r="A10" s="319">
        <v>6</v>
      </c>
      <c r="B10" s="320" t="str">
        <f>ANGKET!B20</f>
        <v>Saya belum tahu cara mengenal dan memahami diri sendiri</v>
      </c>
      <c r="C10" s="321" t="str">
        <f>AKPD!I11</f>
        <v>P</v>
      </c>
      <c r="D10" s="285">
        <f t="shared" si="0"/>
        <v>0</v>
      </c>
      <c r="E10" s="335"/>
      <c r="F10" s="322" t="e">
        <f t="shared" si="1"/>
        <v>#DIV/0!</v>
      </c>
      <c r="G10" s="338"/>
      <c r="H10" s="323" t="e">
        <f t="shared" si="2"/>
        <v>#REF!</v>
      </c>
      <c r="I10" s="324" t="str">
        <f>AKPD!M11</f>
        <v>Dasar</v>
      </c>
      <c r="J10" s="121" t="str">
        <f>AKPD!J11</f>
        <v>Melakukan pengenalan/pemahaman diri</v>
      </c>
    </row>
    <row r="11" spans="1:10" ht="15" customHeight="1" x14ac:dyDescent="0.35">
      <c r="A11" s="319">
        <v>7</v>
      </c>
      <c r="B11" s="320" t="str">
        <f>ANGKET!B21</f>
        <v>Saya belum memahami potensi diri</v>
      </c>
      <c r="C11" s="321" t="str">
        <f>AKPD!I12</f>
        <v>P</v>
      </c>
      <c r="D11" s="285">
        <f t="shared" si="0"/>
        <v>0</v>
      </c>
      <c r="E11" s="335"/>
      <c r="F11" s="322" t="e">
        <f t="shared" si="1"/>
        <v>#DIV/0!</v>
      </c>
      <c r="G11" s="338"/>
      <c r="H11" s="323" t="e">
        <f t="shared" si="2"/>
        <v>#REF!</v>
      </c>
      <c r="I11" s="324" t="str">
        <f>AKPD!M12</f>
        <v>Dasar</v>
      </c>
      <c r="J11" s="121" t="str">
        <f>AKPD!J12</f>
        <v>Memahami potensi diri</v>
      </c>
    </row>
    <row r="12" spans="1:10" ht="15" customHeight="1" x14ac:dyDescent="0.35">
      <c r="A12" s="319">
        <v>8</v>
      </c>
      <c r="B12" s="320" t="str">
        <f>ANGKET!B22</f>
        <v>Saya belum tahu perubahan dan permasalahan yang terjadi pada masa remaja</v>
      </c>
      <c r="C12" s="321" t="str">
        <f>AKPD!I13</f>
        <v>P</v>
      </c>
      <c r="D12" s="285">
        <f t="shared" si="0"/>
        <v>0</v>
      </c>
      <c r="E12" s="335"/>
      <c r="F12" s="322" t="e">
        <f t="shared" si="1"/>
        <v>#DIV/0!</v>
      </c>
      <c r="G12" s="338"/>
      <c r="H12" s="323" t="e">
        <f t="shared" si="2"/>
        <v>#REF!</v>
      </c>
      <c r="I12" s="324" t="str">
        <f>AKPD!M13</f>
        <v>Dasar</v>
      </c>
      <c r="J12" s="121" t="str">
        <f>AKPD!J13</f>
        <v>Masa perkembangan remaja dan permasalahannya</v>
      </c>
    </row>
    <row r="13" spans="1:10" ht="15" customHeight="1" x14ac:dyDescent="0.35">
      <c r="A13" s="319">
        <v>9</v>
      </c>
      <c r="B13" s="320" t="str">
        <f>ANGKET!B23</f>
        <v xml:space="preserve">Saya belum mengenal tentang macam-macam kepribadian </v>
      </c>
      <c r="C13" s="321" t="str">
        <f>AKPD!I14</f>
        <v>P</v>
      </c>
      <c r="D13" s="285">
        <f t="shared" si="0"/>
        <v>0</v>
      </c>
      <c r="E13" s="335"/>
      <c r="F13" s="322" t="e">
        <f t="shared" si="1"/>
        <v>#DIV/0!</v>
      </c>
      <c r="G13" s="338"/>
      <c r="H13" s="323" t="e">
        <f t="shared" si="2"/>
        <v>#REF!</v>
      </c>
      <c r="I13" s="324" t="str">
        <f>AKPD!M14</f>
        <v>Dasar</v>
      </c>
      <c r="J13" s="121" t="str">
        <f>AKPD!J14</f>
        <v>Mengenal kepribadian yang dimiliki manusia</v>
      </c>
    </row>
    <row r="14" spans="1:10" ht="15" customHeight="1" x14ac:dyDescent="0.35">
      <c r="A14" s="319">
        <v>10</v>
      </c>
      <c r="B14" s="320" t="str">
        <f>ANGKET!B24</f>
        <v>Saya kurang memiliki rasa percaya diri</v>
      </c>
      <c r="C14" s="321" t="str">
        <f>AKPD!I15</f>
        <v>P</v>
      </c>
      <c r="D14" s="285">
        <f t="shared" si="0"/>
        <v>0</v>
      </c>
      <c r="E14" s="335"/>
      <c r="F14" s="322" t="e">
        <f t="shared" si="1"/>
        <v>#DIV/0!</v>
      </c>
      <c r="G14" s="338"/>
      <c r="H14" s="323" t="e">
        <f t="shared" si="2"/>
        <v>#REF!</v>
      </c>
      <c r="I14" s="324" t="str">
        <f>AKPD!M15</f>
        <v>Dasar</v>
      </c>
      <c r="J14" s="121" t="str">
        <f>AKPD!J15</f>
        <v xml:space="preserve">Memiliki kepercayaan diri </v>
      </c>
    </row>
    <row r="15" spans="1:10" ht="15" customHeight="1" x14ac:dyDescent="0.35">
      <c r="A15" s="319">
        <v>11</v>
      </c>
      <c r="B15" s="320" t="str">
        <f>ANGKET!B25</f>
        <v>Saya kadang kurang menjaga kesehatan diri</v>
      </c>
      <c r="C15" s="321" t="str">
        <f>AKPD!I16</f>
        <v>P</v>
      </c>
      <c r="D15" s="285">
        <f t="shared" si="0"/>
        <v>0</v>
      </c>
      <c r="E15" s="335"/>
      <c r="F15" s="322" t="e">
        <f t="shared" si="1"/>
        <v>#DIV/0!</v>
      </c>
      <c r="G15" s="338"/>
      <c r="H15" s="323" t="e">
        <f t="shared" si="2"/>
        <v>#REF!</v>
      </c>
      <c r="I15" s="324" t="str">
        <f>AKPD!M16</f>
        <v>Dasar</v>
      </c>
      <c r="J15" s="121" t="str">
        <f>AKPD!J16</f>
        <v>Kemampuan menjaga kesehatan dengan baik</v>
      </c>
    </row>
    <row r="16" spans="1:10" ht="15" customHeight="1" x14ac:dyDescent="0.35">
      <c r="A16" s="319">
        <v>12</v>
      </c>
      <c r="B16" s="320" t="str">
        <f>ANGKET!B26</f>
        <v>Saya belum tahu ciri-ciri/sifat/prilaku pribadi yang berkarakter</v>
      </c>
      <c r="C16" s="321" t="str">
        <f>AKPD!I17</f>
        <v>P</v>
      </c>
      <c r="D16" s="285">
        <f t="shared" si="0"/>
        <v>0</v>
      </c>
      <c r="E16" s="335"/>
      <c r="F16" s="322" t="e">
        <f t="shared" si="1"/>
        <v>#DIV/0!</v>
      </c>
      <c r="G16" s="338"/>
      <c r="H16" s="323" t="e">
        <f t="shared" si="2"/>
        <v>#REF!</v>
      </c>
      <c r="I16" s="324" t="str">
        <f>AKPD!M17</f>
        <v>Dasar</v>
      </c>
      <c r="J16" s="121" t="str">
        <f>AKPD!J17</f>
        <v>Memiliki ciri-ciri/sifat pribadi yang berkarakter</v>
      </c>
    </row>
    <row r="17" spans="1:10" ht="15" customHeight="1" x14ac:dyDescent="0.35">
      <c r="A17" s="319">
        <v>13</v>
      </c>
      <c r="B17" s="320" t="str">
        <f>ANGKET!B27</f>
        <v>Saya merasa kurang memilki tanggung jawab  pada diri sendiri</v>
      </c>
      <c r="C17" s="321" t="str">
        <f>AKPD!I18</f>
        <v>P</v>
      </c>
      <c r="D17" s="285">
        <f t="shared" si="0"/>
        <v>0</v>
      </c>
      <c r="E17" s="335"/>
      <c r="F17" s="322" t="e">
        <f t="shared" si="1"/>
        <v>#DIV/0!</v>
      </c>
      <c r="G17" s="338"/>
      <c r="H17" s="323" t="e">
        <f t="shared" si="2"/>
        <v>#REF!</v>
      </c>
      <c r="I17" s="324" t="str">
        <f>AKPD!M18</f>
        <v>Responsif</v>
      </c>
      <c r="J17" s="121" t="str">
        <f>AKPD!J18</f>
        <v>Memiliki rasa tanggung jawab</v>
      </c>
    </row>
    <row r="18" spans="1:10" ht="15" customHeight="1" x14ac:dyDescent="0.35">
      <c r="A18" s="319">
        <v>14</v>
      </c>
      <c r="B18" s="320" t="str">
        <f>ANGKET!B28</f>
        <v xml:space="preserve">Saya kesulitan mengatur waktu belajar dan bermain  </v>
      </c>
      <c r="C18" s="321" t="str">
        <f>AKPD!I19</f>
        <v>P</v>
      </c>
      <c r="D18" s="285">
        <f t="shared" si="0"/>
        <v>0</v>
      </c>
      <c r="E18" s="335"/>
      <c r="F18" s="322" t="e">
        <f t="shared" si="1"/>
        <v>#DIV/0!</v>
      </c>
      <c r="G18" s="338"/>
      <c r="H18" s="323" t="e">
        <f t="shared" si="2"/>
        <v>#REF!</v>
      </c>
      <c r="I18" s="324" t="str">
        <f>AKPD!M19</f>
        <v>Dasar</v>
      </c>
      <c r="J18" s="121" t="str">
        <f>AKPD!J19</f>
        <v xml:space="preserve">Mengatur jadwal kegiatan sehari-hari </v>
      </c>
    </row>
    <row r="19" spans="1:10" ht="15" customHeight="1" x14ac:dyDescent="0.35">
      <c r="A19" s="319">
        <v>15</v>
      </c>
      <c r="B19" s="320" t="str">
        <f>ANGKET!B29</f>
        <v>Kondisi orang tua saya sedang tidak harmonis</v>
      </c>
      <c r="C19" s="321" t="str">
        <f>AKPD!I20</f>
        <v>P</v>
      </c>
      <c r="D19" s="285">
        <f t="shared" si="0"/>
        <v>0</v>
      </c>
      <c r="E19" s="335"/>
      <c r="F19" s="322" t="e">
        <f t="shared" si="1"/>
        <v>#DIV/0!</v>
      </c>
      <c r="G19" s="338"/>
      <c r="H19" s="323" t="e">
        <f t="shared" si="2"/>
        <v>#REF!</v>
      </c>
      <c r="I19" s="324" t="str">
        <f>AKPD!M20</f>
        <v>Responsif</v>
      </c>
      <c r="J19" s="121" t="str">
        <f>AKPD!J20</f>
        <v>Memiliki keluarga yang harmonis</v>
      </c>
    </row>
    <row r="20" spans="1:10" ht="15" customHeight="1" x14ac:dyDescent="0.35">
      <c r="A20" s="319">
        <v>16</v>
      </c>
      <c r="B20" s="320" t="str">
        <f>ANGKET!B30</f>
        <v>Saya merasa tidak betah tinggal di rumah sendiri</v>
      </c>
      <c r="C20" s="321" t="str">
        <f>AKPD!I21</f>
        <v>P</v>
      </c>
      <c r="D20" s="285">
        <f t="shared" si="0"/>
        <v>0</v>
      </c>
      <c r="E20" s="335"/>
      <c r="F20" s="322" t="e">
        <f t="shared" si="1"/>
        <v>#DIV/0!</v>
      </c>
      <c r="G20" s="338"/>
      <c r="H20" s="323" t="e">
        <f t="shared" si="2"/>
        <v>#REF!</v>
      </c>
      <c r="I20" s="324" t="str">
        <f>AKPD!M21</f>
        <v>Responsif</v>
      </c>
      <c r="J20" s="121" t="str">
        <f>AKPD!J21</f>
        <v>Merasa nyaman,aman tinggal di rumah sendiri</v>
      </c>
    </row>
    <row r="21" spans="1:10" ht="15" customHeight="1" x14ac:dyDescent="0.35">
      <c r="A21" s="319">
        <v>17</v>
      </c>
      <c r="B21" s="320" t="str">
        <f>ANGKET!B31</f>
        <v>Saya mempunyai masalah dengan anggota keluarga di rumah</v>
      </c>
      <c r="C21" s="321" t="str">
        <f>AKPD!I22</f>
        <v>P</v>
      </c>
      <c r="D21" s="285">
        <f t="shared" si="0"/>
        <v>0</v>
      </c>
      <c r="E21" s="335"/>
      <c r="F21" s="322" t="e">
        <f t="shared" si="1"/>
        <v>#DIV/0!</v>
      </c>
      <c r="G21" s="338"/>
      <c r="H21" s="323" t="e">
        <f t="shared" si="2"/>
        <v>#REF!</v>
      </c>
      <c r="I21" s="324" t="str">
        <f>AKPD!M22</f>
        <v>Responsif</v>
      </c>
      <c r="J21" s="121" t="str">
        <f>AKPD!J22</f>
        <v>Mampu menyelesaikan masalah dengan kekeluargaan</v>
      </c>
    </row>
    <row r="22" spans="1:10" ht="15" customHeight="1" x14ac:dyDescent="0.35">
      <c r="A22" s="319">
        <v>18</v>
      </c>
      <c r="B22" s="320" t="str">
        <f>ANGKET!B32</f>
        <v>Saya  belum bisa menjadi pribadi yang mandiri</v>
      </c>
      <c r="C22" s="321" t="str">
        <f>AKPD!I23</f>
        <v>P</v>
      </c>
      <c r="D22" s="285">
        <f t="shared" si="0"/>
        <v>0</v>
      </c>
      <c r="E22" s="335"/>
      <c r="F22" s="322" t="e">
        <f t="shared" si="1"/>
        <v>#DIV/0!</v>
      </c>
      <c r="G22" s="338"/>
      <c r="H22" s="323" t="e">
        <f t="shared" si="2"/>
        <v>#REF!</v>
      </c>
      <c r="I22" s="324" t="str">
        <f>AKPD!M23</f>
        <v>Responsif</v>
      </c>
      <c r="J22" s="121" t="str">
        <f>AKPD!J23</f>
        <v>Menjadi pribadi yang mandiri</v>
      </c>
    </row>
    <row r="23" spans="1:10" ht="15" customHeight="1" x14ac:dyDescent="0.35">
      <c r="A23" s="319">
        <v>19</v>
      </c>
      <c r="B23" s="320" t="str">
        <f>ANGKET!B33</f>
        <v>Saya sedang memiliki konflik pribadi</v>
      </c>
      <c r="C23" s="321" t="str">
        <f>AKPD!I24</f>
        <v>P</v>
      </c>
      <c r="D23" s="285">
        <f t="shared" si="0"/>
        <v>0</v>
      </c>
      <c r="E23" s="335"/>
      <c r="F23" s="322" t="e">
        <f t="shared" si="1"/>
        <v>#DIV/0!</v>
      </c>
      <c r="G23" s="338"/>
      <c r="H23" s="323" t="e">
        <f t="shared" si="2"/>
        <v>#REF!</v>
      </c>
      <c r="I23" s="324" t="str">
        <f>AKPD!M24</f>
        <v>Responsif</v>
      </c>
      <c r="J23" s="121" t="str">
        <f>AKPD!J24</f>
        <v>Mampu menyelesaikan konflik pribadi</v>
      </c>
    </row>
    <row r="24" spans="1:10" ht="15" customHeight="1" x14ac:dyDescent="0.35">
      <c r="A24" s="319">
        <v>20</v>
      </c>
      <c r="B24" s="320" t="str">
        <f>ANGKET!B34</f>
        <v>Saya belum memahami tentang norma/cara membangun  berkeluarga</v>
      </c>
      <c r="C24" s="321" t="str">
        <f>AKPD!I25</f>
        <v>P</v>
      </c>
      <c r="D24" s="285">
        <f t="shared" si="0"/>
        <v>0</v>
      </c>
      <c r="E24" s="336"/>
      <c r="F24" s="322" t="e">
        <f t="shared" si="1"/>
        <v>#DIV/0!</v>
      </c>
      <c r="G24" s="339"/>
      <c r="H24" s="323" t="e">
        <f t="shared" si="2"/>
        <v>#REF!</v>
      </c>
      <c r="I24" s="324" t="str">
        <f>AKPD!M25</f>
        <v>Responsif</v>
      </c>
      <c r="J24" s="121" t="str">
        <f>AKPD!J25</f>
        <v>Memiliki pengetahuan tentang norma berkeluarga</v>
      </c>
    </row>
    <row r="25" spans="1:10" ht="15" customHeight="1" x14ac:dyDescent="0.35">
      <c r="A25" s="325">
        <v>21</v>
      </c>
      <c r="B25" s="320" t="str">
        <f>ANGKET!B35</f>
        <v>Saya belum banyak mengenal lingkungan sekolah baru</v>
      </c>
      <c r="C25" s="321" t="str">
        <f>AKPD!I26</f>
        <v>S</v>
      </c>
      <c r="D25" s="284">
        <f t="shared" si="0"/>
        <v>0</v>
      </c>
      <c r="E25" s="335">
        <f>SUM(D25:D35)</f>
        <v>0</v>
      </c>
      <c r="F25" s="326" t="e">
        <f t="shared" si="1"/>
        <v>#DIV/0!</v>
      </c>
      <c r="G25" s="338" t="e">
        <f>SUM(F25:F35)</f>
        <v>#DIV/0!</v>
      </c>
      <c r="H25" s="327" t="e">
        <f t="shared" si="2"/>
        <v>#REF!</v>
      </c>
      <c r="I25" s="324" t="str">
        <f>AKPD!M26</f>
        <v>Dasar</v>
      </c>
      <c r="J25" s="121" t="str">
        <f>AKPD!J26</f>
        <v>Mengenal lingkungan sekolah baru</v>
      </c>
    </row>
    <row r="26" spans="1:10" ht="15" customHeight="1" x14ac:dyDescent="0.35">
      <c r="A26" s="319">
        <v>22</v>
      </c>
      <c r="B26" s="320" t="str">
        <f>ANGKET!B36</f>
        <v>Saya belum memahami tentang kenakalan remaja</v>
      </c>
      <c r="C26" s="321" t="str">
        <f>AKPD!I27</f>
        <v>S</v>
      </c>
      <c r="D26" s="285">
        <f t="shared" si="0"/>
        <v>0</v>
      </c>
      <c r="E26" s="335"/>
      <c r="F26" s="328" t="e">
        <f t="shared" si="1"/>
        <v>#DIV/0!</v>
      </c>
      <c r="G26" s="338"/>
      <c r="H26" s="323" t="e">
        <f t="shared" si="2"/>
        <v>#REF!</v>
      </c>
      <c r="I26" s="324" t="str">
        <f>AKPD!M27</f>
        <v>Dasar</v>
      </c>
      <c r="J26" s="121" t="str">
        <f>AKPD!J27</f>
        <v>Memiliki pemahaman tentang kenakalan remaja</v>
      </c>
    </row>
    <row r="27" spans="1:10" ht="15" customHeight="1" x14ac:dyDescent="0.35">
      <c r="A27" s="319">
        <v>23</v>
      </c>
      <c r="B27" s="320" t="str">
        <f>ANGKET!B37</f>
        <v>Saya masih sedikit mengetahui tentang dampak atau bahaya rokok</v>
      </c>
      <c r="C27" s="321" t="str">
        <f>AKPD!I28</f>
        <v>S</v>
      </c>
      <c r="D27" s="285">
        <f t="shared" si="0"/>
        <v>0</v>
      </c>
      <c r="E27" s="335"/>
      <c r="F27" s="328" t="e">
        <f t="shared" si="1"/>
        <v>#DIV/0!</v>
      </c>
      <c r="G27" s="338"/>
      <c r="H27" s="323" t="e">
        <f t="shared" si="2"/>
        <v>#REF!</v>
      </c>
      <c r="I27" s="324" t="str">
        <f>AKPD!M28</f>
        <v>Dasar</v>
      </c>
      <c r="J27" s="121" t="str">
        <f>AKPD!J28</f>
        <v>Memiliki pemahaman tentang bahaya rokok</v>
      </c>
    </row>
    <row r="28" spans="1:10" ht="15" customHeight="1" x14ac:dyDescent="0.35">
      <c r="A28" s="319">
        <v>24</v>
      </c>
      <c r="B28" s="320" t="str">
        <f>ANGKET!B38</f>
        <v>Saya belum banyak mengenal tentang perilaku sosial yang bertanggung jawab</v>
      </c>
      <c r="C28" s="321" t="str">
        <f>AKPD!I29</f>
        <v>S</v>
      </c>
      <c r="D28" s="285">
        <f t="shared" si="0"/>
        <v>0</v>
      </c>
      <c r="E28" s="335"/>
      <c r="F28" s="328" t="e">
        <f t="shared" si="1"/>
        <v>#DIV/0!</v>
      </c>
      <c r="G28" s="338"/>
      <c r="H28" s="323" t="e">
        <f t="shared" si="2"/>
        <v>#REF!</v>
      </c>
      <c r="I28" s="324" t="str">
        <f>AKPD!M29</f>
        <v>Dasar</v>
      </c>
      <c r="J28" s="121" t="str">
        <f>AKPD!J29</f>
        <v>Memiliki perilaku sosial yang bertanggung jawab</v>
      </c>
    </row>
    <row r="29" spans="1:10" ht="15" customHeight="1" x14ac:dyDescent="0.35">
      <c r="A29" s="319">
        <v>25</v>
      </c>
      <c r="B29" s="320" t="str">
        <f>ANGKET!B39</f>
        <v>Saya belum tahu tentang bullying dan cara mensikapinya</v>
      </c>
      <c r="C29" s="321" t="str">
        <f>AKPD!I30</f>
        <v>S</v>
      </c>
      <c r="D29" s="285">
        <f t="shared" si="0"/>
        <v>0</v>
      </c>
      <c r="E29" s="335"/>
      <c r="F29" s="328" t="e">
        <f t="shared" si="1"/>
        <v>#DIV/0!</v>
      </c>
      <c r="G29" s="338"/>
      <c r="H29" s="323" t="e">
        <f t="shared" si="2"/>
        <v>#REF!</v>
      </c>
      <c r="I29" s="324" t="str">
        <f>AKPD!M30</f>
        <v>Dasar</v>
      </c>
      <c r="J29" s="121" t="str">
        <f>AKPD!J30</f>
        <v>Memahami tentang bullying</v>
      </c>
    </row>
    <row r="30" spans="1:10" ht="15" customHeight="1" x14ac:dyDescent="0.35">
      <c r="A30" s="319">
        <v>26</v>
      </c>
      <c r="B30" s="320" t="str">
        <f>ANGKET!B40</f>
        <v>Saya sukar bergaul dengan teman-teman di sekolah</v>
      </c>
      <c r="C30" s="321" t="str">
        <f>AKPD!I31</f>
        <v>S</v>
      </c>
      <c r="D30" s="285">
        <f t="shared" si="0"/>
        <v>0</v>
      </c>
      <c r="E30" s="335"/>
      <c r="F30" s="328" t="e">
        <f t="shared" si="1"/>
        <v>#DIV/0!</v>
      </c>
      <c r="G30" s="338"/>
      <c r="H30" s="323" t="e">
        <f t="shared" si="2"/>
        <v>#REF!</v>
      </c>
      <c r="I30" s="324" t="str">
        <f>AKPD!M31</f>
        <v>Dasar</v>
      </c>
      <c r="J30" s="121" t="str">
        <f>AKPD!J31</f>
        <v>Memiliki etika bergaul dengan teman sebaya</v>
      </c>
    </row>
    <row r="31" spans="1:10" ht="15" customHeight="1" x14ac:dyDescent="0.35">
      <c r="A31" s="319">
        <v>27</v>
      </c>
      <c r="B31" s="320" t="str">
        <f>ANGKET!B41</f>
        <v>Sering saya dianggap tidak sopan pada orang lain</v>
      </c>
      <c r="C31" s="321" t="str">
        <f>AKPD!I32</f>
        <v>S</v>
      </c>
      <c r="D31" s="285">
        <f t="shared" si="0"/>
        <v>0</v>
      </c>
      <c r="E31" s="335"/>
      <c r="F31" s="328" t="e">
        <f t="shared" si="1"/>
        <v>#DIV/0!</v>
      </c>
      <c r="G31" s="338"/>
      <c r="H31" s="323" t="e">
        <f t="shared" si="2"/>
        <v>#REF!</v>
      </c>
      <c r="I31" s="324" t="str">
        <f>AKPD!M32</f>
        <v>Dasar</v>
      </c>
      <c r="J31" s="121" t="str">
        <f>AKPD!J32</f>
        <v>Memiliki sikap sopan santun pada orang lain</v>
      </c>
    </row>
    <row r="32" spans="1:10" ht="15" customHeight="1" x14ac:dyDescent="0.35">
      <c r="A32" s="319">
        <v>28</v>
      </c>
      <c r="B32" s="320" t="str">
        <f>ANGKET!B42</f>
        <v>Saya kurang memahami dampak dari media sosial</v>
      </c>
      <c r="C32" s="321" t="str">
        <f>AKPD!I33</f>
        <v>S</v>
      </c>
      <c r="D32" s="285">
        <f t="shared" si="0"/>
        <v>0</v>
      </c>
      <c r="E32" s="335"/>
      <c r="F32" s="328" t="e">
        <f t="shared" si="1"/>
        <v>#DIV/0!</v>
      </c>
      <c r="G32" s="338"/>
      <c r="H32" s="323" t="e">
        <f t="shared" si="2"/>
        <v>#REF!</v>
      </c>
      <c r="I32" s="324" t="str">
        <f>AKPD!M33</f>
        <v>Dasar</v>
      </c>
      <c r="J32" s="121" t="str">
        <f>AKPD!J33</f>
        <v>Memiliki pemahaman tentang dampak dari media sosial</v>
      </c>
    </row>
    <row r="33" spans="1:10" ht="15" customHeight="1" x14ac:dyDescent="0.35">
      <c r="A33" s="319">
        <v>29</v>
      </c>
      <c r="B33" s="320" t="str">
        <f>ANGKET!B43</f>
        <v>Saya jarang bermain/berteman di lingkungan tempat saya tinggal</v>
      </c>
      <c r="C33" s="321" t="str">
        <f>AKPD!I34</f>
        <v>S</v>
      </c>
      <c r="D33" s="285">
        <f t="shared" si="0"/>
        <v>0</v>
      </c>
      <c r="E33" s="335"/>
      <c r="F33" s="328" t="e">
        <f t="shared" si="1"/>
        <v>#DIV/0!</v>
      </c>
      <c r="G33" s="338"/>
      <c r="H33" s="323" t="e">
        <f t="shared" si="2"/>
        <v>#REF!</v>
      </c>
      <c r="I33" s="324" t="str">
        <f>AKPD!M34</f>
        <v>Responsif</v>
      </c>
      <c r="J33" s="121" t="str">
        <f>AKPD!J34</f>
        <v>Kesadaran sebagai makhluk sosial yang harus berinteraksi</v>
      </c>
    </row>
    <row r="34" spans="1:10" ht="15" customHeight="1" x14ac:dyDescent="0.35">
      <c r="A34" s="319">
        <v>30</v>
      </c>
      <c r="B34" s="320" t="str">
        <f>ANGKET!B44</f>
        <v>Saya belum banyak teman atau sahabat</v>
      </c>
      <c r="C34" s="321" t="str">
        <f>AKPD!I35</f>
        <v>S</v>
      </c>
      <c r="D34" s="285">
        <f t="shared" si="0"/>
        <v>0</v>
      </c>
      <c r="E34" s="335"/>
      <c r="F34" s="342" t="e">
        <f t="shared" si="1"/>
        <v>#DIV/0!</v>
      </c>
      <c r="G34" s="338"/>
      <c r="H34" s="323" t="e">
        <f t="shared" si="2"/>
        <v>#REF!</v>
      </c>
      <c r="I34" s="324" t="str">
        <f>AKPD!M35</f>
        <v>Dasar</v>
      </c>
      <c r="J34" s="121" t="str">
        <f>AKPD!J35</f>
        <v>Kemudahan mencari dan disenangi teman</v>
      </c>
    </row>
    <row r="35" spans="1:10" s="28" customFormat="1" ht="15" customHeight="1" x14ac:dyDescent="0.35">
      <c r="A35" s="319">
        <v>31</v>
      </c>
      <c r="B35" s="320" t="str">
        <f>ANGKET!B45</f>
        <v>Saya kurang suka  berkomunikasi dengan teman lawan jenis</v>
      </c>
      <c r="C35" s="321" t="str">
        <f>AKPD!I36</f>
        <v>S</v>
      </c>
      <c r="D35" s="285">
        <f t="shared" si="0"/>
        <v>0</v>
      </c>
      <c r="E35" s="341"/>
      <c r="F35" s="326" t="e">
        <f t="shared" si="1"/>
        <v>#DIV/0!</v>
      </c>
      <c r="G35" s="339"/>
      <c r="H35" s="323" t="e">
        <f t="shared" si="2"/>
        <v>#REF!</v>
      </c>
      <c r="I35" s="324" t="str">
        <f>AKPD!M36</f>
        <v>Responsif</v>
      </c>
      <c r="J35" s="121" t="str">
        <f>AKPD!J36</f>
        <v>Memiliki pemahaman tentang hubungan komunikasi dengan lawan jenis</v>
      </c>
    </row>
    <row r="36" spans="1:10" ht="15" customHeight="1" x14ac:dyDescent="0.35">
      <c r="A36" s="319">
        <v>32</v>
      </c>
      <c r="B36" s="320" t="str">
        <f>ANGKET!B46</f>
        <v>Saya belum tahu cara belajar yang baik dan benar di SMA/MA</v>
      </c>
      <c r="C36" s="321" t="str">
        <f>AKPD!I37</f>
        <v xml:space="preserve">B </v>
      </c>
      <c r="D36" s="285">
        <f t="shared" si="0"/>
        <v>0</v>
      </c>
      <c r="E36" s="340">
        <f>SUM(D36:D48)</f>
        <v>0</v>
      </c>
      <c r="F36" s="326" t="e">
        <f t="shared" si="1"/>
        <v>#DIV/0!</v>
      </c>
      <c r="G36" s="338" t="e">
        <f>SUM(F36:F48)</f>
        <v>#DIV/0!</v>
      </c>
      <c r="H36" s="323" t="e">
        <f t="shared" si="2"/>
        <v>#REF!</v>
      </c>
      <c r="I36" s="324" t="str">
        <f>AKPD!M37</f>
        <v>Dasar</v>
      </c>
      <c r="J36" s="121" t="str">
        <f>AKPD!J37</f>
        <v>Memahami belajar yang benar di SMA/MA</v>
      </c>
    </row>
    <row r="37" spans="1:10" ht="15" customHeight="1" x14ac:dyDescent="0.35">
      <c r="A37" s="319">
        <v>33</v>
      </c>
      <c r="B37" s="320" t="str">
        <f>ANGKET!B47</f>
        <v>Saya belum tahu cara meraih prestasi di sekolah</v>
      </c>
      <c r="C37" s="321" t="str">
        <f>AKPD!I38</f>
        <v>B</v>
      </c>
      <c r="D37" s="285">
        <f t="shared" ref="D37:D54" si="3">HLOOKUP(A37,hasilangket,2)</f>
        <v>0</v>
      </c>
      <c r="E37" s="340"/>
      <c r="F37" s="328" t="e">
        <f t="shared" ref="F37:F54" si="4">HLOOKUP(A37,hasilangket,3)</f>
        <v>#DIV/0!</v>
      </c>
      <c r="G37" s="338"/>
      <c r="H37" s="323" t="e">
        <f t="shared" ref="H37:H54" si="5">HLOOKUP(A37,analisis1,2)</f>
        <v>#REF!</v>
      </c>
      <c r="I37" s="324" t="str">
        <f>AKPD!M38</f>
        <v>Dasar</v>
      </c>
      <c r="J37" s="121" t="str">
        <f>AKPD!J38</f>
        <v>Memiliki motivasi untuk berprestasi</v>
      </c>
    </row>
    <row r="38" spans="1:10" ht="15" customHeight="1" x14ac:dyDescent="0.35">
      <c r="A38" s="319">
        <v>34</v>
      </c>
      <c r="B38" s="320" t="str">
        <f>ANGKET!B48</f>
        <v>Saya belum paham tentang gaya belajar dan strategi yang sesuai dengannya</v>
      </c>
      <c r="C38" s="321" t="str">
        <f>AKPD!I39</f>
        <v>B</v>
      </c>
      <c r="D38" s="285">
        <f t="shared" si="3"/>
        <v>0</v>
      </c>
      <c r="E38" s="340"/>
      <c r="F38" s="328" t="e">
        <f t="shared" si="4"/>
        <v>#DIV/0!</v>
      </c>
      <c r="G38" s="338"/>
      <c r="H38" s="323" t="e">
        <f t="shared" si="5"/>
        <v>#REF!</v>
      </c>
      <c r="I38" s="324" t="str">
        <f>AKPD!M39</f>
        <v>Dasar</v>
      </c>
      <c r="J38" s="121" t="str">
        <f>AKPD!J39</f>
        <v>Menemukan cara belajar yang sesuai dengan gaya belajar</v>
      </c>
    </row>
    <row r="39" spans="1:10" ht="15" customHeight="1" x14ac:dyDescent="0.35">
      <c r="A39" s="319">
        <v>35</v>
      </c>
      <c r="B39" s="320" t="str">
        <f>ANGKET!B49</f>
        <v>Orang tua saya tidak peduli dengan kegiatan belajar saya</v>
      </c>
      <c r="C39" s="321" t="str">
        <f>AKPD!I40</f>
        <v>B</v>
      </c>
      <c r="D39" s="285">
        <f t="shared" si="3"/>
        <v>0</v>
      </c>
      <c r="E39" s="340"/>
      <c r="F39" s="328" t="e">
        <f t="shared" si="4"/>
        <v>#DIV/0!</v>
      </c>
      <c r="G39" s="338"/>
      <c r="H39" s="323" t="e">
        <f t="shared" si="5"/>
        <v>#REF!</v>
      </c>
      <c r="I39" s="324" t="str">
        <f>AKPD!M40</f>
        <v>Responsif</v>
      </c>
      <c r="J39" s="121" t="str">
        <f>AKPD!J40</f>
        <v>Kepedulian orang tua pada kegiatan belajar</v>
      </c>
    </row>
    <row r="40" spans="1:10" ht="15" customHeight="1" x14ac:dyDescent="0.35">
      <c r="A40" s="319">
        <v>36</v>
      </c>
      <c r="B40" s="320" t="str">
        <f>ANGKET!B50</f>
        <v xml:space="preserve">Saya masih sering menunda-nunda tugas sekolah/pekerjaan rumah (PR)  </v>
      </c>
      <c r="C40" s="321" t="str">
        <f>AKPD!I41</f>
        <v>B</v>
      </c>
      <c r="D40" s="285">
        <f t="shared" si="3"/>
        <v>0</v>
      </c>
      <c r="E40" s="340"/>
      <c r="F40" s="328" t="e">
        <f t="shared" si="4"/>
        <v>#DIV/0!</v>
      </c>
      <c r="G40" s="338"/>
      <c r="H40" s="323" t="e">
        <f t="shared" si="5"/>
        <v>#REF!</v>
      </c>
      <c r="I40" s="324" t="str">
        <f>AKPD!M41</f>
        <v>Responsif</v>
      </c>
      <c r="J40" s="121" t="str">
        <f>AKPD!J41</f>
        <v>Melaksanakan Tugas Sekolah / PR tepat waktu</v>
      </c>
    </row>
    <row r="41" spans="1:10" ht="15" customHeight="1" x14ac:dyDescent="0.35">
      <c r="A41" s="319">
        <v>37</v>
      </c>
      <c r="B41" s="320" t="str">
        <f>ANGKET!B51</f>
        <v>Saya merasa kesulitan dalam memahami pelajaran tertentu</v>
      </c>
      <c r="C41" s="321" t="str">
        <f>AKPD!I42</f>
        <v>B</v>
      </c>
      <c r="D41" s="285">
        <f t="shared" si="3"/>
        <v>0</v>
      </c>
      <c r="E41" s="340"/>
      <c r="F41" s="328" t="e">
        <f t="shared" si="4"/>
        <v>#DIV/0!</v>
      </c>
      <c r="G41" s="338"/>
      <c r="H41" s="323" t="e">
        <f t="shared" si="5"/>
        <v>#REF!</v>
      </c>
      <c r="I41" s="324" t="str">
        <f>AKPD!M42</f>
        <v>Responsif</v>
      </c>
      <c r="J41" s="121" t="str">
        <f>AKPD!J42</f>
        <v>Mudah memahami pelajaran</v>
      </c>
    </row>
    <row r="42" spans="1:10" ht="15" customHeight="1" x14ac:dyDescent="0.35">
      <c r="A42" s="319">
        <v>38</v>
      </c>
      <c r="B42" s="320" t="str">
        <f>ANGKET!B52</f>
        <v>Saya belum tahu cara memanfaatkan sumber belajar</v>
      </c>
      <c r="C42" s="321" t="str">
        <f>AKPD!I43</f>
        <v>B</v>
      </c>
      <c r="D42" s="285">
        <f t="shared" si="3"/>
        <v>0</v>
      </c>
      <c r="E42" s="340"/>
      <c r="F42" s="328" t="e">
        <f t="shared" si="4"/>
        <v>#DIV/0!</v>
      </c>
      <c r="G42" s="338"/>
      <c r="H42" s="323" t="e">
        <f t="shared" si="5"/>
        <v>#REF!</v>
      </c>
      <c r="I42" s="324" t="str">
        <f>AKPD!M43</f>
        <v>Responsif</v>
      </c>
      <c r="J42" s="121" t="str">
        <f>AKPD!J43</f>
        <v>Mampu memanfaatkan sumber belajar</v>
      </c>
    </row>
    <row r="43" spans="1:10" ht="15" customHeight="1" x14ac:dyDescent="0.35">
      <c r="A43" s="319">
        <v>39</v>
      </c>
      <c r="B43" s="320" t="str">
        <f>ANGKET!B53</f>
        <v>Saya belajarnya jika akan ada tes  atau ujian saja</v>
      </c>
      <c r="C43" s="321" t="str">
        <f>AKPD!I44</f>
        <v>B</v>
      </c>
      <c r="D43" s="285">
        <f t="shared" si="3"/>
        <v>0</v>
      </c>
      <c r="E43" s="340"/>
      <c r="F43" s="328" t="e">
        <f t="shared" si="4"/>
        <v>#DIV/0!</v>
      </c>
      <c r="G43" s="338"/>
      <c r="H43" s="323" t="e">
        <f t="shared" si="5"/>
        <v>#REF!</v>
      </c>
      <c r="I43" s="324" t="str">
        <f>AKPD!M44</f>
        <v>Responsif</v>
      </c>
      <c r="J43" s="121" t="str">
        <f>AKPD!J44</f>
        <v>Kesadaran belajar sesuai jadwal</v>
      </c>
    </row>
    <row r="44" spans="1:10" ht="15" customHeight="1" x14ac:dyDescent="0.35">
      <c r="A44" s="319">
        <v>40</v>
      </c>
      <c r="B44" s="320" t="str">
        <f>ANGKET!B54</f>
        <v>Saya belum tahu tentang struktur kurikulum yang ada di sekolah</v>
      </c>
      <c r="C44" s="321" t="str">
        <f>AKPD!I45</f>
        <v>B</v>
      </c>
      <c r="D44" s="285">
        <f t="shared" si="3"/>
        <v>0</v>
      </c>
      <c r="E44" s="340"/>
      <c r="F44" s="342" t="e">
        <f t="shared" si="4"/>
        <v>#DIV/0!</v>
      </c>
      <c r="G44" s="338"/>
      <c r="H44" s="323" t="e">
        <f t="shared" si="5"/>
        <v>#REF!</v>
      </c>
      <c r="I44" s="324" t="str">
        <f>AKPD!M45</f>
        <v>Dasar</v>
      </c>
      <c r="J44" s="121" t="str">
        <f>AKPD!J45</f>
        <v>Memahami struktru kurikulum sekolah</v>
      </c>
    </row>
    <row r="45" spans="1:10" ht="15" customHeight="1" x14ac:dyDescent="0.35">
      <c r="A45" s="319">
        <v>41</v>
      </c>
      <c r="B45" s="320" t="str">
        <f>ANGKET!B55</f>
        <v>Saya merasa malas belajar dan kalau belajar sering ngantuk</v>
      </c>
      <c r="C45" s="321" t="str">
        <f>AKPD!I46</f>
        <v>B</v>
      </c>
      <c r="D45" s="285">
        <f t="shared" si="3"/>
        <v>0</v>
      </c>
      <c r="E45" s="340"/>
      <c r="F45" s="339" t="e">
        <f t="shared" si="4"/>
        <v>#DIV/0!</v>
      </c>
      <c r="G45" s="338"/>
      <c r="H45" s="323" t="e">
        <f t="shared" si="5"/>
        <v>#REF!</v>
      </c>
      <c r="I45" s="324" t="str">
        <f>AKPD!M46</f>
        <v>Responsif</v>
      </c>
      <c r="J45" s="121" t="str">
        <f>AKPD!J46</f>
        <v>Memiliki semangat belajar</v>
      </c>
    </row>
    <row r="46" spans="1:10" ht="15" customHeight="1" x14ac:dyDescent="0.35">
      <c r="A46" s="319">
        <v>42</v>
      </c>
      <c r="B46" s="320" t="str">
        <f>ANGKET!B56</f>
        <v>Saya belum terbiasa belajar bersama atau belajar kelompok</v>
      </c>
      <c r="C46" s="321" t="str">
        <f>AKPD!I47</f>
        <v>B</v>
      </c>
      <c r="D46" s="285">
        <f t="shared" si="3"/>
        <v>0</v>
      </c>
      <c r="E46" s="340"/>
      <c r="F46" s="322" t="e">
        <f t="shared" si="4"/>
        <v>#DIV/0!</v>
      </c>
      <c r="G46" s="338"/>
      <c r="H46" s="323" t="e">
        <f t="shared" si="5"/>
        <v>#REF!</v>
      </c>
      <c r="I46" s="324" t="str">
        <f>AKPD!M47</f>
        <v>Dasar</v>
      </c>
      <c r="J46" s="121" t="str">
        <f>AKPD!J47</f>
        <v>Membentuk belajar kelompok</v>
      </c>
    </row>
    <row r="47" spans="1:10" ht="15" customHeight="1" x14ac:dyDescent="0.35">
      <c r="A47" s="319">
        <v>43</v>
      </c>
      <c r="B47" s="320" t="str">
        <f>ANGKET!B57</f>
        <v>Saya belum paham cara memilih lembaga bimbingan belajar yang baik</v>
      </c>
      <c r="C47" s="321" t="str">
        <f>AKPD!I48</f>
        <v>B</v>
      </c>
      <c r="D47" s="285">
        <f t="shared" si="3"/>
        <v>0</v>
      </c>
      <c r="E47" s="340"/>
      <c r="F47" s="326" t="e">
        <f t="shared" si="4"/>
        <v>#DIV/0!</v>
      </c>
      <c r="G47" s="338"/>
      <c r="H47" s="323" t="e">
        <f t="shared" si="5"/>
        <v>#REF!</v>
      </c>
      <c r="I47" s="324" t="str">
        <f>AKPD!M48</f>
        <v>Responsif</v>
      </c>
      <c r="J47" s="121" t="str">
        <f>AKPD!J48</f>
        <v>Mengetahui cara memilih lembaga bimbil yang baik</v>
      </c>
    </row>
    <row r="48" spans="1:10" ht="15" customHeight="1" x14ac:dyDescent="0.35">
      <c r="A48" s="319">
        <v>44</v>
      </c>
      <c r="B48" s="320" t="str">
        <f>ANGKET!B58</f>
        <v>Saya belum dapat memanfaatkan teknologi informasi untuk belajar</v>
      </c>
      <c r="C48" s="321" t="str">
        <f>AKPD!I49</f>
        <v>B</v>
      </c>
      <c r="D48" s="285">
        <f t="shared" si="3"/>
        <v>0</v>
      </c>
      <c r="E48" s="341"/>
      <c r="F48" s="328" t="e">
        <f t="shared" si="4"/>
        <v>#DIV/0!</v>
      </c>
      <c r="G48" s="339"/>
      <c r="H48" s="323" t="e">
        <f t="shared" si="5"/>
        <v>#REF!</v>
      </c>
      <c r="I48" s="324" t="str">
        <f>AKPD!M49</f>
        <v>Responsif</v>
      </c>
      <c r="J48" s="121" t="str">
        <f>AKPD!J49</f>
        <v>Pemanfaatan perkembangan teknologi informasi</v>
      </c>
    </row>
    <row r="49" spans="1:10" ht="15" customHeight="1" x14ac:dyDescent="0.35">
      <c r="A49" s="319">
        <v>45</v>
      </c>
      <c r="B49" s="320" t="str">
        <f>ANGKET!B59</f>
        <v>Saya belum tahu cara memperoleh bantuan pendidikan (beasiswa)</v>
      </c>
      <c r="C49" s="321" t="str">
        <f>AKPD!I50</f>
        <v>K</v>
      </c>
      <c r="D49" s="285">
        <f t="shared" si="3"/>
        <v>0</v>
      </c>
      <c r="E49" s="340">
        <f>SUM(D49:D54)</f>
        <v>0</v>
      </c>
      <c r="F49" s="326" t="e">
        <f t="shared" si="4"/>
        <v>#DIV/0!</v>
      </c>
      <c r="G49" s="338" t="e">
        <f>SUM(F49:F54)</f>
        <v>#DIV/0!</v>
      </c>
      <c r="H49" s="323" t="e">
        <f t="shared" si="5"/>
        <v>#REF!</v>
      </c>
      <c r="I49" s="324" t="str">
        <f>AKPD!M50</f>
        <v>Pem&amp;Perenc Indv</v>
      </c>
      <c r="J49" s="121" t="str">
        <f>AKPD!J50</f>
        <v>Memperoleh informasi bantuan/beasiswa</v>
      </c>
    </row>
    <row r="50" spans="1:10" ht="15" customHeight="1" x14ac:dyDescent="0.35">
      <c r="A50" s="319">
        <v>46</v>
      </c>
      <c r="B50" s="320" t="str">
        <f>ANGKET!B60</f>
        <v>Saya terpaksa harus bekerja untuk mencukupi kebutuhan hidup</v>
      </c>
      <c r="C50" s="321" t="str">
        <f>AKPD!I51</f>
        <v>K</v>
      </c>
      <c r="D50" s="285">
        <f t="shared" si="3"/>
        <v>0</v>
      </c>
      <c r="E50" s="340"/>
      <c r="F50" s="328" t="e">
        <f t="shared" si="4"/>
        <v>#DIV/0!</v>
      </c>
      <c r="G50" s="338"/>
      <c r="H50" s="323" t="e">
        <f t="shared" si="5"/>
        <v>#REF!</v>
      </c>
      <c r="I50" s="324" t="str">
        <f>AKPD!M51</f>
        <v>Pem&amp;Perenc Indv</v>
      </c>
      <c r="J50" s="121" t="str">
        <f>AKPD!J51</f>
        <v>Memperoleh penghasilan untuk biaya hidup</v>
      </c>
    </row>
    <row r="51" spans="1:10" ht="15" customHeight="1" x14ac:dyDescent="0.35">
      <c r="A51" s="319">
        <v>47</v>
      </c>
      <c r="B51" s="320" t="str">
        <f>ANGKET!B61</f>
        <v>Saya merasa bingung memilih kegiatan esktrakurikuler di sekolah</v>
      </c>
      <c r="C51" s="321" t="str">
        <f>AKPD!I52</f>
        <v>K</v>
      </c>
      <c r="D51" s="285">
        <f t="shared" si="3"/>
        <v>0</v>
      </c>
      <c r="E51" s="340"/>
      <c r="F51" s="328" t="e">
        <f t="shared" si="4"/>
        <v>#DIV/0!</v>
      </c>
      <c r="G51" s="338"/>
      <c r="H51" s="323" t="e">
        <f t="shared" si="5"/>
        <v>#REF!</v>
      </c>
      <c r="I51" s="324" t="str">
        <f>AKPD!M52</f>
        <v>Pem&amp;Perenc Indv</v>
      </c>
      <c r="J51" s="121" t="str">
        <f>AKPD!J52</f>
        <v>Memiliki kemampuan untuk memilih kegiatan ekstra kurikuler</v>
      </c>
    </row>
    <row r="52" spans="1:10" ht="15" customHeight="1" x14ac:dyDescent="0.35">
      <c r="A52" s="319">
        <v>48</v>
      </c>
      <c r="B52" s="320" t="str">
        <f>ANGKET!B62</f>
        <v>Saya merasa belum mantap pada pilihan peminatan yang diambil</v>
      </c>
      <c r="C52" s="321" t="str">
        <f>AKPD!I53</f>
        <v>K</v>
      </c>
      <c r="D52" s="285">
        <f t="shared" si="3"/>
        <v>0</v>
      </c>
      <c r="E52" s="340"/>
      <c r="F52" s="328" t="e">
        <f t="shared" si="4"/>
        <v>#DIV/0!</v>
      </c>
      <c r="G52" s="338"/>
      <c r="H52" s="323" t="e">
        <f t="shared" si="5"/>
        <v>#REF!</v>
      </c>
      <c r="I52" s="324" t="str">
        <f>AKPD!M53</f>
        <v>Pem&amp;Perenc Indv</v>
      </c>
      <c r="J52" s="121" t="str">
        <f>AKPD!J53</f>
        <v>Memiliki kemantapan  pada pilihan peminatan yang diambil</v>
      </c>
    </row>
    <row r="53" spans="1:10" ht="15" customHeight="1" x14ac:dyDescent="0.35">
      <c r="A53" s="319">
        <v>49</v>
      </c>
      <c r="B53" s="320" t="str">
        <f>ANGKET!B63</f>
        <v>Saya merasa belum paham hubungan antara hobi, bakat, minat, kemampuan dan karir</v>
      </c>
      <c r="C53" s="321" t="str">
        <f>AKPD!I54</f>
        <v>K</v>
      </c>
      <c r="D53" s="285">
        <f t="shared" si="3"/>
        <v>0</v>
      </c>
      <c r="E53" s="340"/>
      <c r="F53" s="328" t="e">
        <f t="shared" si="4"/>
        <v>#DIV/0!</v>
      </c>
      <c r="G53" s="338"/>
      <c r="H53" s="323" t="e">
        <f t="shared" si="5"/>
        <v>#REF!</v>
      </c>
      <c r="I53" s="324" t="str">
        <f>AKPD!M54</f>
        <v>Pem&amp;Perenc Indv</v>
      </c>
      <c r="J53" s="121" t="str">
        <f>AKPD!J54</f>
        <v>Memahami hubungan hobi, bakat, minat, kemampuan dan karir</v>
      </c>
    </row>
    <row r="54" spans="1:10" ht="15" customHeight="1" x14ac:dyDescent="0.35">
      <c r="A54" s="319">
        <v>50</v>
      </c>
      <c r="B54" s="320" t="str">
        <f>ANGKET!B64</f>
        <v>Saya belum memiliki perencanaan karir masa depan</v>
      </c>
      <c r="C54" s="321" t="str">
        <f>AKPD!I55</f>
        <v>K</v>
      </c>
      <c r="D54" s="285">
        <f t="shared" si="3"/>
        <v>0</v>
      </c>
      <c r="E54" s="341"/>
      <c r="F54" s="328" t="e">
        <f t="shared" si="4"/>
        <v>#DIV/0!</v>
      </c>
      <c r="G54" s="339"/>
      <c r="H54" s="323" t="e">
        <f t="shared" si="5"/>
        <v>#REF!</v>
      </c>
      <c r="I54" s="324" t="str">
        <f>AKPD!M55</f>
        <v>Pem&amp;Perenc Indv</v>
      </c>
      <c r="J54" s="121" t="str">
        <f>AKPD!J55</f>
        <v>Memiliki perencanaan karir yang baik</v>
      </c>
    </row>
  </sheetData>
  <sortState ref="A11:H60">
    <sortCondition ref="A11:A60"/>
  </sortState>
  <printOptions horizontalCentered="1"/>
  <pageMargins left="0.29527559055118113" right="0.19685039370078741" top="0.39370078740157483" bottom="0.19685039370078741" header="0.31496062992125984" footer="0.31496062992125984"/>
  <pageSetup paperSize="1000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8" workbookViewId="0"/>
  </sheetViews>
  <sheetFormatPr defaultRowHeight="14.5" x14ac:dyDescent="0.35"/>
  <cols>
    <col min="1" max="1" width="3.81640625" customWidth="1"/>
  </cols>
  <sheetData>
    <row r="1" spans="1:11" ht="15.5" x14ac:dyDescent="0.35">
      <c r="A1" s="536"/>
      <c r="B1" s="537" t="s">
        <v>804</v>
      </c>
      <c r="C1" s="538"/>
      <c r="D1" s="538"/>
      <c r="E1" s="538"/>
      <c r="F1" s="538"/>
      <c r="G1" s="538"/>
      <c r="H1" s="538"/>
      <c r="I1" s="538"/>
      <c r="J1" s="538"/>
      <c r="K1" s="538"/>
    </row>
    <row r="2" spans="1:11" ht="17.5" x14ac:dyDescent="0.35">
      <c r="A2" s="539"/>
      <c r="B2" s="538"/>
      <c r="C2" s="538"/>
      <c r="D2" s="538"/>
      <c r="E2" s="538"/>
      <c r="F2" s="538"/>
      <c r="G2" s="538"/>
      <c r="H2" s="538"/>
      <c r="I2" s="538"/>
      <c r="J2" s="538"/>
      <c r="K2" s="538"/>
    </row>
    <row r="3" spans="1:11" ht="15.5" x14ac:dyDescent="0.35">
      <c r="A3" s="540">
        <v>1</v>
      </c>
      <c r="B3" s="538" t="s">
        <v>827</v>
      </c>
      <c r="C3" s="538"/>
      <c r="D3" s="538"/>
      <c r="E3" s="538"/>
      <c r="F3" s="538"/>
      <c r="G3" s="538"/>
      <c r="H3" s="538"/>
      <c r="I3" s="538"/>
      <c r="J3" s="538"/>
      <c r="K3" s="538"/>
    </row>
    <row r="4" spans="1:11" ht="15.5" x14ac:dyDescent="0.35">
      <c r="A4" s="540">
        <v>2</v>
      </c>
      <c r="B4" s="538" t="s">
        <v>828</v>
      </c>
      <c r="C4" s="538"/>
      <c r="D4" s="538"/>
      <c r="E4" s="538"/>
      <c r="F4" s="538"/>
      <c r="G4" s="538"/>
      <c r="H4" s="538"/>
      <c r="I4" s="538"/>
      <c r="J4" s="538"/>
      <c r="K4" s="538"/>
    </row>
    <row r="5" spans="1:11" ht="15.5" x14ac:dyDescent="0.35">
      <c r="A5" s="540">
        <v>3</v>
      </c>
      <c r="B5" s="538" t="s">
        <v>829</v>
      </c>
      <c r="C5" s="538"/>
      <c r="D5" s="538"/>
      <c r="E5" s="538"/>
      <c r="F5" s="538"/>
      <c r="G5" s="538"/>
      <c r="H5" s="538"/>
      <c r="I5" s="538"/>
      <c r="J5" s="538"/>
      <c r="K5" s="538"/>
    </row>
    <row r="6" spans="1:11" ht="15.5" x14ac:dyDescent="0.35">
      <c r="A6" s="540">
        <v>4</v>
      </c>
      <c r="B6" s="540" t="s">
        <v>832</v>
      </c>
      <c r="C6" s="538"/>
      <c r="D6" s="538"/>
      <c r="E6" s="538"/>
      <c r="F6" s="538"/>
      <c r="G6" s="538"/>
      <c r="H6" s="538"/>
      <c r="I6" s="538"/>
      <c r="J6" s="538"/>
      <c r="K6" s="538"/>
    </row>
    <row r="7" spans="1:11" ht="15.5" x14ac:dyDescent="0.35">
      <c r="A7" s="540">
        <v>5</v>
      </c>
      <c r="B7" s="540" t="s">
        <v>830</v>
      </c>
      <c r="C7" s="538"/>
      <c r="D7" s="538"/>
      <c r="E7" s="538"/>
      <c r="F7" s="538"/>
      <c r="G7" s="538"/>
      <c r="H7" s="538"/>
      <c r="I7" s="538"/>
      <c r="J7" s="538"/>
      <c r="K7" s="538"/>
    </row>
    <row r="8" spans="1:11" ht="15.5" x14ac:dyDescent="0.35">
      <c r="A8" s="540">
        <v>6</v>
      </c>
      <c r="B8" s="541" t="s">
        <v>805</v>
      </c>
      <c r="C8" s="538"/>
      <c r="D8" s="538"/>
      <c r="E8" s="538"/>
      <c r="F8" s="538"/>
      <c r="G8" s="538"/>
      <c r="H8" s="538"/>
      <c r="I8" s="538"/>
      <c r="J8" s="538"/>
      <c r="K8" s="538"/>
    </row>
    <row r="9" spans="1:11" ht="15.5" x14ac:dyDescent="0.35">
      <c r="A9" s="540">
        <v>7</v>
      </c>
      <c r="B9" s="540" t="s">
        <v>806</v>
      </c>
      <c r="C9" s="538"/>
      <c r="D9" s="538"/>
      <c r="E9" s="538"/>
      <c r="F9" s="538"/>
      <c r="G9" s="538"/>
      <c r="H9" s="538"/>
      <c r="I9" s="538"/>
      <c r="J9" s="538"/>
      <c r="K9" s="538"/>
    </row>
    <row r="10" spans="1:11" ht="15.5" x14ac:dyDescent="0.35">
      <c r="A10" s="541"/>
      <c r="B10" s="538"/>
      <c r="C10" s="538"/>
      <c r="D10" s="538"/>
      <c r="E10" s="538"/>
      <c r="F10" s="538"/>
      <c r="G10" s="538"/>
      <c r="H10" s="538"/>
      <c r="I10" s="538"/>
      <c r="J10" s="538"/>
      <c r="K10" s="538"/>
    </row>
    <row r="11" spans="1:11" ht="15.5" x14ac:dyDescent="0.35">
      <c r="A11" s="541"/>
      <c r="B11" s="538"/>
      <c r="C11" s="538"/>
      <c r="D11" s="538"/>
      <c r="E11" s="538"/>
      <c r="F11" s="538"/>
      <c r="G11" s="538"/>
      <c r="H11" s="538"/>
      <c r="I11" s="538"/>
      <c r="J11" s="538"/>
      <c r="K11" s="538"/>
    </row>
    <row r="12" spans="1:11" ht="15.5" x14ac:dyDescent="0.35">
      <c r="A12" s="541"/>
      <c r="B12" s="538"/>
      <c r="C12" s="538"/>
      <c r="D12" s="538"/>
      <c r="E12" s="538"/>
      <c r="F12" s="538"/>
      <c r="G12" s="538"/>
      <c r="H12" s="538"/>
      <c r="I12" s="538"/>
      <c r="J12" s="538"/>
      <c r="K12" s="538"/>
    </row>
    <row r="13" spans="1:11" ht="15.5" x14ac:dyDescent="0.35">
      <c r="A13" s="541"/>
      <c r="B13" s="538"/>
      <c r="C13" s="538"/>
      <c r="D13" s="538"/>
      <c r="E13" s="538" t="s">
        <v>807</v>
      </c>
      <c r="F13" s="538"/>
      <c r="G13" s="538" t="s">
        <v>833</v>
      </c>
      <c r="H13" s="538"/>
      <c r="I13" s="538"/>
      <c r="J13" s="538"/>
      <c r="K13" s="538"/>
    </row>
    <row r="14" spans="1:11" ht="15.5" x14ac:dyDescent="0.35">
      <c r="A14" s="541"/>
      <c r="B14" s="538"/>
      <c r="C14" s="538"/>
      <c r="D14" s="538"/>
      <c r="E14" s="538" t="s">
        <v>808</v>
      </c>
      <c r="F14" s="538"/>
      <c r="G14" s="538" t="s">
        <v>809</v>
      </c>
      <c r="H14" s="538"/>
      <c r="I14" s="538"/>
      <c r="J14" s="538"/>
      <c r="K14" s="538"/>
    </row>
    <row r="15" spans="1:11" ht="15.5" x14ac:dyDescent="0.35">
      <c r="A15" s="541"/>
      <c r="B15" s="538"/>
      <c r="C15" s="538"/>
      <c r="D15" s="538"/>
      <c r="E15" s="538" t="s">
        <v>810</v>
      </c>
      <c r="F15" s="538"/>
      <c r="G15" s="538" t="s">
        <v>811</v>
      </c>
      <c r="H15" s="538"/>
      <c r="I15" s="538"/>
      <c r="J15" s="538"/>
      <c r="K15" s="538"/>
    </row>
    <row r="16" spans="1:11" ht="15.5" x14ac:dyDescent="0.35">
      <c r="A16" s="541"/>
      <c r="B16" s="538"/>
      <c r="C16" s="538"/>
      <c r="D16" s="538"/>
      <c r="E16" s="538" t="s">
        <v>812</v>
      </c>
      <c r="F16" s="538"/>
      <c r="G16" s="538" t="s">
        <v>813</v>
      </c>
      <c r="H16" s="538"/>
      <c r="I16" s="538"/>
      <c r="J16" s="538"/>
      <c r="K16" s="538"/>
    </row>
    <row r="17" spans="1:11" ht="15.5" x14ac:dyDescent="0.35">
      <c r="A17" s="541"/>
      <c r="B17" s="538"/>
      <c r="C17" s="538"/>
      <c r="D17" s="538"/>
      <c r="E17" s="538" t="s">
        <v>816</v>
      </c>
      <c r="F17" s="538"/>
      <c r="G17" s="538" t="s">
        <v>817</v>
      </c>
      <c r="H17" s="538"/>
      <c r="I17" s="538"/>
      <c r="J17" s="538"/>
      <c r="K17" s="538"/>
    </row>
    <row r="18" spans="1:11" ht="15.5" x14ac:dyDescent="0.35">
      <c r="A18" s="541"/>
      <c r="B18" s="538"/>
      <c r="C18" s="538"/>
      <c r="D18" s="538"/>
      <c r="E18" s="538" t="s">
        <v>818</v>
      </c>
      <c r="F18" s="538"/>
      <c r="G18" s="538" t="s">
        <v>819</v>
      </c>
      <c r="H18" s="538"/>
      <c r="I18" s="538"/>
      <c r="J18" s="538"/>
      <c r="K18" s="538"/>
    </row>
    <row r="19" spans="1:11" ht="15.5" x14ac:dyDescent="0.35">
      <c r="A19" s="541"/>
      <c r="B19" s="538"/>
      <c r="C19" s="538"/>
      <c r="D19" s="538"/>
      <c r="E19" s="538" t="s">
        <v>820</v>
      </c>
      <c r="F19" s="538"/>
      <c r="G19" s="538" t="s">
        <v>821</v>
      </c>
      <c r="H19" s="538"/>
      <c r="I19" s="538"/>
      <c r="J19" s="538"/>
      <c r="K19" s="538"/>
    </row>
    <row r="20" spans="1:11" ht="15.5" x14ac:dyDescent="0.35">
      <c r="A20" s="541"/>
      <c r="B20" s="538"/>
      <c r="C20" s="538"/>
      <c r="D20" s="538"/>
      <c r="E20" s="538" t="s">
        <v>814</v>
      </c>
      <c r="F20" s="538"/>
      <c r="G20" s="538" t="s">
        <v>815</v>
      </c>
      <c r="H20" s="538"/>
      <c r="I20" s="538"/>
      <c r="J20" s="538"/>
      <c r="K20" s="538"/>
    </row>
    <row r="21" spans="1:11" ht="15.5" x14ac:dyDescent="0.35">
      <c r="A21" s="541"/>
      <c r="B21" s="538"/>
      <c r="C21" s="538"/>
      <c r="D21" s="538"/>
      <c r="E21" s="538" t="s">
        <v>822</v>
      </c>
      <c r="F21" s="538"/>
      <c r="G21" s="538" t="s">
        <v>823</v>
      </c>
      <c r="H21" s="538"/>
      <c r="I21" s="538"/>
      <c r="J21" s="538"/>
      <c r="K21" s="538"/>
    </row>
    <row r="22" spans="1:11" ht="15.5" x14ac:dyDescent="0.35">
      <c r="A22" s="541"/>
      <c r="B22" s="538"/>
      <c r="C22" s="538"/>
      <c r="D22" s="538"/>
      <c r="E22" s="538" t="s">
        <v>831</v>
      </c>
      <c r="F22" s="538"/>
      <c r="G22" s="538" t="s">
        <v>824</v>
      </c>
      <c r="H22" s="538"/>
      <c r="I22" s="538"/>
      <c r="J22" s="538"/>
      <c r="K22" s="538"/>
    </row>
    <row r="23" spans="1:11" ht="15.5" x14ac:dyDescent="0.35">
      <c r="A23" s="541"/>
      <c r="B23" s="538"/>
      <c r="C23" s="538"/>
      <c r="D23" s="538"/>
      <c r="E23" s="538" t="s">
        <v>825</v>
      </c>
      <c r="F23" s="538"/>
      <c r="G23" s="538" t="s">
        <v>826</v>
      </c>
      <c r="H23" s="538"/>
      <c r="I23" s="538"/>
      <c r="J23" s="538"/>
      <c r="K23" s="538"/>
    </row>
    <row r="24" spans="1:11" ht="15.5" x14ac:dyDescent="0.35">
      <c r="A24" s="541"/>
      <c r="B24" s="538"/>
      <c r="C24" s="538"/>
      <c r="D24" s="538"/>
      <c r="E24" s="538"/>
      <c r="F24" s="538"/>
      <c r="G24" s="538"/>
      <c r="H24" s="538"/>
      <c r="I24" s="538"/>
      <c r="J24" s="538"/>
      <c r="K24" s="538"/>
    </row>
    <row r="26" spans="1:11" x14ac:dyDescent="0.35">
      <c r="E26" s="538"/>
      <c r="F26" s="538"/>
      <c r="G26" s="538"/>
      <c r="H26" s="538"/>
      <c r="I26" s="538"/>
      <c r="J26" s="538"/>
    </row>
    <row r="27" spans="1:11" x14ac:dyDescent="0.35">
      <c r="E27" s="538"/>
      <c r="F27" s="538"/>
      <c r="G27" s="538"/>
      <c r="H27" s="538"/>
      <c r="I27" s="538"/>
      <c r="J27" s="538"/>
    </row>
    <row r="28" spans="1:11" x14ac:dyDescent="0.35">
      <c r="E28" s="538"/>
      <c r="F28" s="538"/>
      <c r="G28" s="538"/>
      <c r="H28" s="538"/>
      <c r="I28" s="538"/>
      <c r="J28" s="538"/>
    </row>
    <row r="29" spans="1:11" x14ac:dyDescent="0.35">
      <c r="E29" s="538"/>
      <c r="F29" s="538"/>
      <c r="G29" s="538"/>
      <c r="H29" s="538"/>
      <c r="I29" s="538"/>
      <c r="J29" s="538"/>
    </row>
    <row r="30" spans="1:11" x14ac:dyDescent="0.35">
      <c r="E30" s="538"/>
      <c r="F30" s="538"/>
      <c r="G30" s="538"/>
      <c r="H30" s="538"/>
      <c r="I30" s="538"/>
      <c r="J30" s="538"/>
    </row>
    <row r="31" spans="1:11" x14ac:dyDescent="0.35">
      <c r="E31" s="538"/>
      <c r="F31" s="538"/>
      <c r="G31" s="538"/>
      <c r="H31" s="538"/>
      <c r="I31" s="538"/>
      <c r="J31" s="538"/>
    </row>
    <row r="32" spans="1:11" x14ac:dyDescent="0.35">
      <c r="E32" s="538"/>
      <c r="F32" s="538"/>
      <c r="G32" s="538"/>
      <c r="H32" s="538"/>
      <c r="I32" s="538"/>
      <c r="J32" s="538"/>
    </row>
    <row r="33" spans="5:10" x14ac:dyDescent="0.35">
      <c r="E33" s="538"/>
      <c r="F33" s="538"/>
      <c r="G33" s="538"/>
      <c r="H33" s="538"/>
      <c r="I33" s="538"/>
      <c r="J33" s="538"/>
    </row>
    <row r="34" spans="5:10" x14ac:dyDescent="0.35">
      <c r="E34" s="538"/>
      <c r="F34" s="538"/>
      <c r="G34" s="538"/>
      <c r="H34" s="538"/>
      <c r="I34" s="538"/>
      <c r="J34" s="538"/>
    </row>
    <row r="35" spans="5:10" x14ac:dyDescent="0.35">
      <c r="E35" s="538"/>
      <c r="F35" s="538"/>
      <c r="G35" s="538"/>
      <c r="H35" s="538"/>
      <c r="I35" s="538"/>
      <c r="J35" s="538"/>
    </row>
    <row r="36" spans="5:10" x14ac:dyDescent="0.35">
      <c r="E36" s="538"/>
      <c r="F36" s="538"/>
      <c r="G36" s="538"/>
      <c r="H36" s="538"/>
      <c r="I36" s="538"/>
      <c r="J36" s="538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11</vt:i4>
      </vt:variant>
    </vt:vector>
  </HeadingPairs>
  <TitlesOfParts>
    <vt:vector size="37" baseType="lpstr">
      <vt:lpstr>HOME</vt:lpstr>
      <vt:lpstr>ANGKET</vt:lpstr>
      <vt:lpstr>ENTRI</vt:lpstr>
      <vt:lpstr>PROFIL LINTAS</vt:lpstr>
      <vt:lpstr>PROFIL TIAP KLS</vt:lpstr>
      <vt:lpstr>PROFIL KONSELI</vt:lpstr>
      <vt:lpstr>DESKRIPSI KEBTH AKPD</vt:lpstr>
      <vt:lpstr>DESKRIPSI KEB SARANA</vt:lpstr>
      <vt:lpstr>Sheet1</vt:lpstr>
      <vt:lpstr>RUMUSAN TUJUAN</vt:lpstr>
      <vt:lpstr>KOMPONEN </vt:lpstr>
      <vt:lpstr>PENGEMB TEMA</vt:lpstr>
      <vt:lpstr>ACTION PLAN</vt:lpstr>
      <vt:lpstr>JADWAL KEGIATAN</vt:lpstr>
      <vt:lpstr>PROMES (GANJIL)</vt:lpstr>
      <vt:lpstr>PROMES (GENAP)</vt:lpstr>
      <vt:lpstr>RPL KLASIKAL</vt:lpstr>
      <vt:lpstr>RPL KELOMPOK</vt:lpstr>
      <vt:lpstr>RPL INDIVIDUAL</vt:lpstr>
      <vt:lpstr>RPL KELAS BESAR</vt:lpstr>
      <vt:lpstr>AKPD</vt:lpstr>
      <vt:lpstr>Analisis1</vt:lpstr>
      <vt:lpstr>Analisis 2</vt:lpstr>
      <vt:lpstr>Hasil Analisis_2</vt:lpstr>
      <vt:lpstr>Hasil Analisis_1</vt:lpstr>
      <vt:lpstr>help</vt:lpstr>
      <vt:lpstr>analisis1</vt:lpstr>
      <vt:lpstr>hasilangket</vt:lpstr>
      <vt:lpstr>'JADWAL KEGIATAN'!Print_Area</vt:lpstr>
      <vt:lpstr>ANGKET!Print_Titles</vt:lpstr>
      <vt:lpstr>'DESKRIPSI KEBTH AKPD'!Print_Titles</vt:lpstr>
      <vt:lpstr>'JADWAL KEGIATAN'!Print_Titles</vt:lpstr>
      <vt:lpstr>'KOMPONEN '!Print_Titles</vt:lpstr>
      <vt:lpstr>'PROFIL LINTAS'!Print_Titles</vt:lpstr>
      <vt:lpstr>'PROMES (GANJIL)'!Print_Titles</vt:lpstr>
      <vt:lpstr>'PROMES (GENAP)'!Print_Titles</vt:lpstr>
      <vt:lpstr>'RUMUSAN TUJUAN'!Print_Titles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oke</dc:creator>
  <cp:lastModifiedBy>ASUS</cp:lastModifiedBy>
  <cp:lastPrinted>2021-02-08T05:51:10Z</cp:lastPrinted>
  <dcterms:created xsi:type="dcterms:W3CDTF">2016-12-26T11:38:19Z</dcterms:created>
  <dcterms:modified xsi:type="dcterms:W3CDTF">2026-07-20T02:49:21Z</dcterms:modified>
</cp:coreProperties>
</file>